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 tabRatio="844" firstSheet="1" activeTab="2"/>
  </bookViews>
  <sheets>
    <sheet name="特殊处理" sheetId="13" r:id="rId1"/>
    <sheet name="高一课表" sheetId="10" r:id="rId2"/>
    <sheet name="高二课表" sheetId="11" r:id="rId3"/>
    <sheet name="高三课表" sheetId="20" r:id="rId4"/>
    <sheet name="总课表" sheetId="21" r:id="rId5"/>
    <sheet name="调整" sheetId="22" state="hidden" r:id="rId6"/>
    <sheet name="教师" sheetId="23" state="hidden" r:id="rId7"/>
    <sheet name="任课" sheetId="25" r:id="rId8"/>
    <sheet name="组合课" sheetId="26" state="hidden" r:id="rId9"/>
  </sheets>
  <definedNames>
    <definedName name="bjjc">特殊处理!$G$2:$G$4</definedName>
    <definedName name="高二192001">#REF!</definedName>
    <definedName name="高二表">#REF!</definedName>
    <definedName name="高三192001">#REF!</definedName>
    <definedName name="高三表">#REF!</definedName>
    <definedName name="高一192001">#REF!</definedName>
    <definedName name="高一表">#REF!</definedName>
    <definedName name="教师1">#REF!</definedName>
    <definedName name="教师2">高一课表!#REF!</definedName>
    <definedName name="教师3">高二课表!#REF!</definedName>
    <definedName name="教研">INDIRECT(#REF!)</definedName>
    <definedName name="学科序">#REF!</definedName>
    <definedName name="组表">INDIRECT(#REF!)</definedName>
    <definedName name="组员">INDIRECT(#REF!)</definedName>
  </definedNames>
  <calcPr calcId="125725"/>
</workbook>
</file>

<file path=xl/calcChain.xml><?xml version="1.0" encoding="utf-8"?>
<calcChain xmlns="http://schemas.openxmlformats.org/spreadsheetml/2006/main">
  <c r="A4" i="26"/>
  <c r="A3"/>
  <c r="A2"/>
  <c r="C27" i="25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S4"/>
  <c r="R4"/>
  <c r="Q4"/>
  <c r="P4"/>
  <c r="O4"/>
  <c r="N4"/>
  <c r="M4"/>
  <c r="L4"/>
  <c r="K4"/>
  <c r="J4"/>
  <c r="I4"/>
  <c r="H4"/>
  <c r="G4"/>
  <c r="F4"/>
  <c r="C140" i="23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F2"/>
  <c r="E2"/>
  <c r="D2"/>
  <c r="Q323" i="21"/>
  <c r="P323"/>
  <c r="O323"/>
  <c r="N323"/>
  <c r="M323"/>
  <c r="L323"/>
  <c r="K323"/>
  <c r="J323"/>
  <c r="I323"/>
  <c r="H323"/>
  <c r="Q322"/>
  <c r="P322"/>
  <c r="O322"/>
  <c r="N322"/>
  <c r="M322"/>
  <c r="L322"/>
  <c r="K322"/>
  <c r="J322"/>
  <c r="I322"/>
  <c r="H322"/>
  <c r="Q321"/>
  <c r="P321"/>
  <c r="O321"/>
  <c r="N321"/>
  <c r="M321"/>
  <c r="L321"/>
  <c r="K321"/>
  <c r="J321"/>
  <c r="I321"/>
  <c r="H321"/>
  <c r="Q320"/>
  <c r="P320"/>
  <c r="O320"/>
  <c r="N320"/>
  <c r="M320"/>
  <c r="L320"/>
  <c r="K320"/>
  <c r="J320"/>
  <c r="I320"/>
  <c r="H320"/>
  <c r="Q319"/>
  <c r="P319"/>
  <c r="O319"/>
  <c r="N319"/>
  <c r="M319"/>
  <c r="L319"/>
  <c r="K319"/>
  <c r="J319"/>
  <c r="I319"/>
  <c r="H319"/>
  <c r="Q318"/>
  <c r="P318"/>
  <c r="O318"/>
  <c r="N318"/>
  <c r="M318"/>
  <c r="L318"/>
  <c r="K318"/>
  <c r="J318"/>
  <c r="I318"/>
  <c r="H318"/>
  <c r="Q317"/>
  <c r="P317"/>
  <c r="O317"/>
  <c r="N317"/>
  <c r="M317"/>
  <c r="L317"/>
  <c r="K317"/>
  <c r="J317"/>
  <c r="I317"/>
  <c r="H317"/>
  <c r="Q316"/>
  <c r="P316"/>
  <c r="O316"/>
  <c r="N316"/>
  <c r="M316"/>
  <c r="L316"/>
  <c r="K316"/>
  <c r="J316"/>
  <c r="I316"/>
  <c r="H316"/>
  <c r="Q315"/>
  <c r="P315"/>
  <c r="O315"/>
  <c r="N315"/>
  <c r="M315"/>
  <c r="L315"/>
  <c r="K315"/>
  <c r="J315"/>
  <c r="I315"/>
  <c r="H315"/>
  <c r="Q314"/>
  <c r="P314"/>
  <c r="O314"/>
  <c r="N314"/>
  <c r="M314"/>
  <c r="L314"/>
  <c r="K314"/>
  <c r="J314"/>
  <c r="I314"/>
  <c r="H314"/>
  <c r="Q308"/>
  <c r="P308"/>
  <c r="O308"/>
  <c r="N308"/>
  <c r="M308"/>
  <c r="L308"/>
  <c r="K308"/>
  <c r="J308"/>
  <c r="I308"/>
  <c r="H308"/>
  <c r="Q307"/>
  <c r="P307"/>
  <c r="O307"/>
  <c r="N307"/>
  <c r="M307"/>
  <c r="L307"/>
  <c r="K307"/>
  <c r="J307"/>
  <c r="I307"/>
  <c r="H307"/>
  <c r="Q306"/>
  <c r="P306"/>
  <c r="O306"/>
  <c r="N306"/>
  <c r="M306"/>
  <c r="L306"/>
  <c r="K306"/>
  <c r="J306"/>
  <c r="I306"/>
  <c r="H306"/>
  <c r="Q305"/>
  <c r="P305"/>
  <c r="O305"/>
  <c r="N305"/>
  <c r="M305"/>
  <c r="L305"/>
  <c r="K305"/>
  <c r="J305"/>
  <c r="I305"/>
  <c r="H305"/>
  <c r="Q304"/>
  <c r="P304"/>
  <c r="O304"/>
  <c r="N304"/>
  <c r="M304"/>
  <c r="L304"/>
  <c r="K304"/>
  <c r="J304"/>
  <c r="I304"/>
  <c r="H304"/>
  <c r="Q303"/>
  <c r="P303"/>
  <c r="O303"/>
  <c r="N303"/>
  <c r="M303"/>
  <c r="L303"/>
  <c r="K303"/>
  <c r="J303"/>
  <c r="I303"/>
  <c r="H303"/>
  <c r="Q302"/>
  <c r="P302"/>
  <c r="O302"/>
  <c r="N302"/>
  <c r="M302"/>
  <c r="L302"/>
  <c r="K302"/>
  <c r="J302"/>
  <c r="I302"/>
  <c r="H302"/>
  <c r="Q301"/>
  <c r="P301"/>
  <c r="O301"/>
  <c r="N301"/>
  <c r="M301"/>
  <c r="L301"/>
  <c r="K301"/>
  <c r="J301"/>
  <c r="I301"/>
  <c r="H301"/>
  <c r="Q300"/>
  <c r="P300"/>
  <c r="O300"/>
  <c r="N300"/>
  <c r="M300"/>
  <c r="L300"/>
  <c r="K300"/>
  <c r="J300"/>
  <c r="I300"/>
  <c r="H300"/>
  <c r="Q299"/>
  <c r="P299"/>
  <c r="O299"/>
  <c r="N299"/>
  <c r="M299"/>
  <c r="L299"/>
  <c r="K299"/>
  <c r="J299"/>
  <c r="I299"/>
  <c r="H299"/>
  <c r="Q292"/>
  <c r="P292"/>
  <c r="O292"/>
  <c r="N292"/>
  <c r="M292"/>
  <c r="L292"/>
  <c r="K292"/>
  <c r="J292"/>
  <c r="I292"/>
  <c r="H292"/>
  <c r="Q291"/>
  <c r="P291"/>
  <c r="O291"/>
  <c r="N291"/>
  <c r="M291"/>
  <c r="L291"/>
  <c r="K291"/>
  <c r="J291"/>
  <c r="I291"/>
  <c r="H291"/>
  <c r="Q290"/>
  <c r="P290"/>
  <c r="O290"/>
  <c r="N290"/>
  <c r="M290"/>
  <c r="L290"/>
  <c r="K290"/>
  <c r="J290"/>
  <c r="I290"/>
  <c r="H290"/>
  <c r="Q289"/>
  <c r="P289"/>
  <c r="O289"/>
  <c r="N289"/>
  <c r="M289"/>
  <c r="L289"/>
  <c r="K289"/>
  <c r="J289"/>
  <c r="I289"/>
  <c r="H289"/>
  <c r="Q288"/>
  <c r="P288"/>
  <c r="O288"/>
  <c r="N288"/>
  <c r="M288"/>
  <c r="L288"/>
  <c r="K288"/>
  <c r="J288"/>
  <c r="I288"/>
  <c r="H288"/>
  <c r="Q287"/>
  <c r="P287"/>
  <c r="O287"/>
  <c r="N287"/>
  <c r="M287"/>
  <c r="L287"/>
  <c r="K287"/>
  <c r="J287"/>
  <c r="I287"/>
  <c r="H287"/>
  <c r="Q286"/>
  <c r="P286"/>
  <c r="O286"/>
  <c r="N286"/>
  <c r="M286"/>
  <c r="L286"/>
  <c r="K286"/>
  <c r="J286"/>
  <c r="I286"/>
  <c r="H286"/>
  <c r="Q285"/>
  <c r="P285"/>
  <c r="O285"/>
  <c r="N285"/>
  <c r="M285"/>
  <c r="L285"/>
  <c r="K285"/>
  <c r="J285"/>
  <c r="I285"/>
  <c r="H285"/>
  <c r="Q284"/>
  <c r="P284"/>
  <c r="O284"/>
  <c r="N284"/>
  <c r="M284"/>
  <c r="L284"/>
  <c r="K284"/>
  <c r="J284"/>
  <c r="I284"/>
  <c r="H284"/>
  <c r="Q283"/>
  <c r="P283"/>
  <c r="O283"/>
  <c r="N283"/>
  <c r="M283"/>
  <c r="L283"/>
  <c r="K283"/>
  <c r="J283"/>
  <c r="I283"/>
  <c r="H283"/>
  <c r="Q277"/>
  <c r="P277"/>
  <c r="O277"/>
  <c r="N277"/>
  <c r="M277"/>
  <c r="L277"/>
  <c r="K277"/>
  <c r="J277"/>
  <c r="I277"/>
  <c r="H277"/>
  <c r="Q276"/>
  <c r="P276"/>
  <c r="O276"/>
  <c r="N276"/>
  <c r="M276"/>
  <c r="L276"/>
  <c r="K276"/>
  <c r="J276"/>
  <c r="I276"/>
  <c r="H276"/>
  <c r="Q275"/>
  <c r="P275"/>
  <c r="O275"/>
  <c r="N275"/>
  <c r="M275"/>
  <c r="L275"/>
  <c r="K275"/>
  <c r="J275"/>
  <c r="I275"/>
  <c r="H275"/>
  <c r="Q274"/>
  <c r="P274"/>
  <c r="O274"/>
  <c r="N274"/>
  <c r="M274"/>
  <c r="L274"/>
  <c r="K274"/>
  <c r="J274"/>
  <c r="I274"/>
  <c r="H274"/>
  <c r="Q273"/>
  <c r="P273"/>
  <c r="O273"/>
  <c r="N273"/>
  <c r="M273"/>
  <c r="L273"/>
  <c r="K273"/>
  <c r="J273"/>
  <c r="I273"/>
  <c r="H273"/>
  <c r="Q272"/>
  <c r="P272"/>
  <c r="O272"/>
  <c r="N272"/>
  <c r="M272"/>
  <c r="L272"/>
  <c r="K272"/>
  <c r="J272"/>
  <c r="I272"/>
  <c r="H272"/>
  <c r="Q271"/>
  <c r="P271"/>
  <c r="O271"/>
  <c r="N271"/>
  <c r="M271"/>
  <c r="L271"/>
  <c r="K271"/>
  <c r="J271"/>
  <c r="I271"/>
  <c r="H271"/>
  <c r="Q270"/>
  <c r="P270"/>
  <c r="O270"/>
  <c r="N270"/>
  <c r="M270"/>
  <c r="L270"/>
  <c r="K270"/>
  <c r="J270"/>
  <c r="I270"/>
  <c r="H270"/>
  <c r="Q269"/>
  <c r="P269"/>
  <c r="O269"/>
  <c r="N269"/>
  <c r="M269"/>
  <c r="L269"/>
  <c r="K269"/>
  <c r="J269"/>
  <c r="I269"/>
  <c r="H269"/>
  <c r="Q268"/>
  <c r="P268"/>
  <c r="O268"/>
  <c r="N268"/>
  <c r="M268"/>
  <c r="L268"/>
  <c r="K268"/>
  <c r="J268"/>
  <c r="I268"/>
  <c r="H268"/>
  <c r="Q261"/>
  <c r="P261"/>
  <c r="O261"/>
  <c r="N261"/>
  <c r="M261"/>
  <c r="L261"/>
  <c r="K261"/>
  <c r="J261"/>
  <c r="I261"/>
  <c r="H261"/>
  <c r="Q260"/>
  <c r="P260"/>
  <c r="O260"/>
  <c r="N260"/>
  <c r="M260"/>
  <c r="L260"/>
  <c r="K260"/>
  <c r="J260"/>
  <c r="I260"/>
  <c r="H260"/>
  <c r="Q259"/>
  <c r="P259"/>
  <c r="O259"/>
  <c r="N259"/>
  <c r="M259"/>
  <c r="L259"/>
  <c r="K259"/>
  <c r="J259"/>
  <c r="I259"/>
  <c r="H259"/>
  <c r="Q258"/>
  <c r="P258"/>
  <c r="O258"/>
  <c r="N258"/>
  <c r="M258"/>
  <c r="L258"/>
  <c r="K258"/>
  <c r="J258"/>
  <c r="I258"/>
  <c r="H258"/>
  <c r="Q257"/>
  <c r="P257"/>
  <c r="O257"/>
  <c r="N257"/>
  <c r="M257"/>
  <c r="L257"/>
  <c r="K257"/>
  <c r="J257"/>
  <c r="I257"/>
  <c r="H257"/>
  <c r="Q256"/>
  <c r="P256"/>
  <c r="O256"/>
  <c r="N256"/>
  <c r="M256"/>
  <c r="L256"/>
  <c r="K256"/>
  <c r="J256"/>
  <c r="I256"/>
  <c r="H256"/>
  <c r="Q255"/>
  <c r="P255"/>
  <c r="O255"/>
  <c r="N255"/>
  <c r="M255"/>
  <c r="L255"/>
  <c r="K255"/>
  <c r="J255"/>
  <c r="I255"/>
  <c r="H255"/>
  <c r="Q254"/>
  <c r="P254"/>
  <c r="O254"/>
  <c r="N254"/>
  <c r="M254"/>
  <c r="L254"/>
  <c r="K254"/>
  <c r="J254"/>
  <c r="I254"/>
  <c r="H254"/>
  <c r="Q253"/>
  <c r="P253"/>
  <c r="O253"/>
  <c r="N253"/>
  <c r="M253"/>
  <c r="L253"/>
  <c r="K253"/>
  <c r="J253"/>
  <c r="I253"/>
  <c r="H253"/>
  <c r="Q252"/>
  <c r="P252"/>
  <c r="O252"/>
  <c r="N252"/>
  <c r="M252"/>
  <c r="L252"/>
  <c r="K252"/>
  <c r="J252"/>
  <c r="I252"/>
  <c r="H252"/>
  <c r="Q246"/>
  <c r="P246"/>
  <c r="O246"/>
  <c r="N246"/>
  <c r="M246"/>
  <c r="L246"/>
  <c r="K246"/>
  <c r="J246"/>
  <c r="I246"/>
  <c r="H246"/>
  <c r="Q245"/>
  <c r="P245"/>
  <c r="O245"/>
  <c r="N245"/>
  <c r="M245"/>
  <c r="L245"/>
  <c r="K245"/>
  <c r="J245"/>
  <c r="I245"/>
  <c r="H245"/>
  <c r="Q244"/>
  <c r="P244"/>
  <c r="O244"/>
  <c r="N244"/>
  <c r="M244"/>
  <c r="L244"/>
  <c r="K244"/>
  <c r="J244"/>
  <c r="I244"/>
  <c r="H244"/>
  <c r="Q243"/>
  <c r="P243"/>
  <c r="O243"/>
  <c r="N243"/>
  <c r="M243"/>
  <c r="L243"/>
  <c r="K243"/>
  <c r="J243"/>
  <c r="I243"/>
  <c r="H243"/>
  <c r="Q242"/>
  <c r="P242"/>
  <c r="O242"/>
  <c r="N242"/>
  <c r="M242"/>
  <c r="L242"/>
  <c r="K242"/>
  <c r="J242"/>
  <c r="I242"/>
  <c r="H242"/>
  <c r="Q241"/>
  <c r="P241"/>
  <c r="O241"/>
  <c r="N241"/>
  <c r="M241"/>
  <c r="L241"/>
  <c r="K241"/>
  <c r="J241"/>
  <c r="I241"/>
  <c r="H241"/>
  <c r="Q240"/>
  <c r="P240"/>
  <c r="O240"/>
  <c r="N240"/>
  <c r="M240"/>
  <c r="L240"/>
  <c r="K240"/>
  <c r="J240"/>
  <c r="I240"/>
  <c r="H240"/>
  <c r="Q239"/>
  <c r="P239"/>
  <c r="O239"/>
  <c r="N239"/>
  <c r="M239"/>
  <c r="L239"/>
  <c r="K239"/>
  <c r="J239"/>
  <c r="I239"/>
  <c r="H239"/>
  <c r="Q238"/>
  <c r="P238"/>
  <c r="O238"/>
  <c r="N238"/>
  <c r="M238"/>
  <c r="L238"/>
  <c r="K238"/>
  <c r="J238"/>
  <c r="I238"/>
  <c r="H238"/>
  <c r="Q237"/>
  <c r="P237"/>
  <c r="O237"/>
  <c r="N237"/>
  <c r="M237"/>
  <c r="L237"/>
  <c r="K237"/>
  <c r="J237"/>
  <c r="I237"/>
  <c r="H237"/>
  <c r="Q230"/>
  <c r="P230"/>
  <c r="O230"/>
  <c r="N230"/>
  <c r="M230"/>
  <c r="L230"/>
  <c r="K230"/>
  <c r="J230"/>
  <c r="I230"/>
  <c r="H230"/>
  <c r="Q229"/>
  <c r="P229"/>
  <c r="O229"/>
  <c r="N229"/>
  <c r="M229"/>
  <c r="L229"/>
  <c r="K229"/>
  <c r="J229"/>
  <c r="I229"/>
  <c r="H229"/>
  <c r="Q228"/>
  <c r="P228"/>
  <c r="O228"/>
  <c r="N228"/>
  <c r="M228"/>
  <c r="L228"/>
  <c r="K228"/>
  <c r="J228"/>
  <c r="I228"/>
  <c r="H228"/>
  <c r="Q227"/>
  <c r="P227"/>
  <c r="O227"/>
  <c r="N227"/>
  <c r="M227"/>
  <c r="L227"/>
  <c r="K227"/>
  <c r="J227"/>
  <c r="I227"/>
  <c r="H227"/>
  <c r="Q226"/>
  <c r="P226"/>
  <c r="O226"/>
  <c r="N226"/>
  <c r="M226"/>
  <c r="L226"/>
  <c r="K226"/>
  <c r="J226"/>
  <c r="I226"/>
  <c r="H226"/>
  <c r="Q225"/>
  <c r="P225"/>
  <c r="O225"/>
  <c r="N225"/>
  <c r="M225"/>
  <c r="L225"/>
  <c r="K225"/>
  <c r="J225"/>
  <c r="I225"/>
  <c r="H225"/>
  <c r="Q224"/>
  <c r="P224"/>
  <c r="O224"/>
  <c r="N224"/>
  <c r="M224"/>
  <c r="L224"/>
  <c r="K224"/>
  <c r="J224"/>
  <c r="I224"/>
  <c r="H224"/>
  <c r="Q223"/>
  <c r="P223"/>
  <c r="O223"/>
  <c r="N223"/>
  <c r="M223"/>
  <c r="L223"/>
  <c r="K223"/>
  <c r="J223"/>
  <c r="I223"/>
  <c r="H223"/>
  <c r="Q222"/>
  <c r="P222"/>
  <c r="O222"/>
  <c r="N222"/>
  <c r="M222"/>
  <c r="L222"/>
  <c r="K222"/>
  <c r="J222"/>
  <c r="I222"/>
  <c r="H222"/>
  <c r="Q221"/>
  <c r="P221"/>
  <c r="O221"/>
  <c r="N221"/>
  <c r="M221"/>
  <c r="L221"/>
  <c r="K221"/>
  <c r="J221"/>
  <c r="I221"/>
  <c r="H221"/>
  <c r="Q215"/>
  <c r="P215"/>
  <c r="O215"/>
  <c r="N215"/>
  <c r="M215"/>
  <c r="L215"/>
  <c r="K215"/>
  <c r="J215"/>
  <c r="I215"/>
  <c r="H215"/>
  <c r="Q214"/>
  <c r="P214"/>
  <c r="O214"/>
  <c r="N214"/>
  <c r="M214"/>
  <c r="L214"/>
  <c r="K214"/>
  <c r="J214"/>
  <c r="I214"/>
  <c r="H214"/>
  <c r="Q213"/>
  <c r="P213"/>
  <c r="O213"/>
  <c r="N213"/>
  <c r="M213"/>
  <c r="L213"/>
  <c r="K213"/>
  <c r="J213"/>
  <c r="I213"/>
  <c r="H213"/>
  <c r="Q212"/>
  <c r="P212"/>
  <c r="O212"/>
  <c r="N212"/>
  <c r="M212"/>
  <c r="L212"/>
  <c r="K212"/>
  <c r="J212"/>
  <c r="I212"/>
  <c r="H212"/>
  <c r="Q211"/>
  <c r="P211"/>
  <c r="O211"/>
  <c r="N211"/>
  <c r="M211"/>
  <c r="L211"/>
  <c r="K211"/>
  <c r="J211"/>
  <c r="I211"/>
  <c r="H211"/>
  <c r="Q210"/>
  <c r="P210"/>
  <c r="O210"/>
  <c r="N210"/>
  <c r="M210"/>
  <c r="L210"/>
  <c r="K210"/>
  <c r="J210"/>
  <c r="I210"/>
  <c r="H210"/>
  <c r="Q209"/>
  <c r="P209"/>
  <c r="O209"/>
  <c r="N209"/>
  <c r="M209"/>
  <c r="L209"/>
  <c r="K209"/>
  <c r="J209"/>
  <c r="I209"/>
  <c r="H209"/>
  <c r="Q208"/>
  <c r="P208"/>
  <c r="O208"/>
  <c r="N208"/>
  <c r="M208"/>
  <c r="L208"/>
  <c r="K208"/>
  <c r="J208"/>
  <c r="I208"/>
  <c r="H208"/>
  <c r="Q207"/>
  <c r="P207"/>
  <c r="O207"/>
  <c r="N207"/>
  <c r="M207"/>
  <c r="L207"/>
  <c r="K207"/>
  <c r="J207"/>
  <c r="I207"/>
  <c r="H207"/>
  <c r="Q206"/>
  <c r="P206"/>
  <c r="O206"/>
  <c r="N206"/>
  <c r="M206"/>
  <c r="L206"/>
  <c r="K206"/>
  <c r="J206"/>
  <c r="I206"/>
  <c r="H206"/>
  <c r="Q199"/>
  <c r="P199"/>
  <c r="O199"/>
  <c r="N199"/>
  <c r="M199"/>
  <c r="L199"/>
  <c r="K199"/>
  <c r="J199"/>
  <c r="I199"/>
  <c r="H199"/>
  <c r="Q198"/>
  <c r="P198"/>
  <c r="O198"/>
  <c r="N198"/>
  <c r="M198"/>
  <c r="L198"/>
  <c r="K198"/>
  <c r="J198"/>
  <c r="I198"/>
  <c r="H198"/>
  <c r="Q197"/>
  <c r="P197"/>
  <c r="O197"/>
  <c r="N197"/>
  <c r="M197"/>
  <c r="L197"/>
  <c r="K197"/>
  <c r="J197"/>
  <c r="I197"/>
  <c r="H197"/>
  <c r="Q196"/>
  <c r="P196"/>
  <c r="O196"/>
  <c r="N196"/>
  <c r="M196"/>
  <c r="L196"/>
  <c r="K196"/>
  <c r="J196"/>
  <c r="I196"/>
  <c r="H196"/>
  <c r="Q195"/>
  <c r="P195"/>
  <c r="O195"/>
  <c r="N195"/>
  <c r="M195"/>
  <c r="L195"/>
  <c r="K195"/>
  <c r="J195"/>
  <c r="I195"/>
  <c r="H195"/>
  <c r="Q194"/>
  <c r="P194"/>
  <c r="O194"/>
  <c r="N194"/>
  <c r="M194"/>
  <c r="L194"/>
  <c r="K194"/>
  <c r="J194"/>
  <c r="I194"/>
  <c r="H194"/>
  <c r="Q193"/>
  <c r="P193"/>
  <c r="O193"/>
  <c r="N193"/>
  <c r="M193"/>
  <c r="L193"/>
  <c r="K193"/>
  <c r="J193"/>
  <c r="I193"/>
  <c r="H193"/>
  <c r="Q192"/>
  <c r="P192"/>
  <c r="O192"/>
  <c r="N192"/>
  <c r="M192"/>
  <c r="L192"/>
  <c r="K192"/>
  <c r="J192"/>
  <c r="I192"/>
  <c r="H192"/>
  <c r="Q191"/>
  <c r="P191"/>
  <c r="O191"/>
  <c r="N191"/>
  <c r="M191"/>
  <c r="L191"/>
  <c r="K191"/>
  <c r="J191"/>
  <c r="I191"/>
  <c r="H191"/>
  <c r="Q190"/>
  <c r="P190"/>
  <c r="O190"/>
  <c r="N190"/>
  <c r="M190"/>
  <c r="L190"/>
  <c r="K190"/>
  <c r="J190"/>
  <c r="I190"/>
  <c r="H190"/>
  <c r="Q184"/>
  <c r="P184"/>
  <c r="O184"/>
  <c r="N184"/>
  <c r="M184"/>
  <c r="L184"/>
  <c r="K184"/>
  <c r="J184"/>
  <c r="I184"/>
  <c r="H184"/>
  <c r="Q183"/>
  <c r="P183"/>
  <c r="O183"/>
  <c r="N183"/>
  <c r="M183"/>
  <c r="L183"/>
  <c r="K183"/>
  <c r="J183"/>
  <c r="I183"/>
  <c r="H183"/>
  <c r="Q182"/>
  <c r="P182"/>
  <c r="O182"/>
  <c r="N182"/>
  <c r="M182"/>
  <c r="L182"/>
  <c r="K182"/>
  <c r="J182"/>
  <c r="I182"/>
  <c r="H182"/>
  <c r="Q181"/>
  <c r="P181"/>
  <c r="O181"/>
  <c r="N181"/>
  <c r="M181"/>
  <c r="L181"/>
  <c r="K181"/>
  <c r="J181"/>
  <c r="I181"/>
  <c r="H181"/>
  <c r="Q180"/>
  <c r="P180"/>
  <c r="O180"/>
  <c r="N180"/>
  <c r="M180"/>
  <c r="L180"/>
  <c r="K180"/>
  <c r="J180"/>
  <c r="I180"/>
  <c r="H180"/>
  <c r="Q179"/>
  <c r="P179"/>
  <c r="O179"/>
  <c r="N179"/>
  <c r="M179"/>
  <c r="L179"/>
  <c r="K179"/>
  <c r="J179"/>
  <c r="I179"/>
  <c r="H179"/>
  <c r="Q178"/>
  <c r="P178"/>
  <c r="O178"/>
  <c r="N178"/>
  <c r="M178"/>
  <c r="L178"/>
  <c r="K178"/>
  <c r="J178"/>
  <c r="I178"/>
  <c r="H178"/>
  <c r="Q177"/>
  <c r="P177"/>
  <c r="O177"/>
  <c r="N177"/>
  <c r="M177"/>
  <c r="L177"/>
  <c r="K177"/>
  <c r="J177"/>
  <c r="I177"/>
  <c r="H177"/>
  <c r="Q176"/>
  <c r="P176"/>
  <c r="O176"/>
  <c r="N176"/>
  <c r="M176"/>
  <c r="L176"/>
  <c r="K176"/>
  <c r="J176"/>
  <c r="I176"/>
  <c r="H176"/>
  <c r="Q175"/>
  <c r="P175"/>
  <c r="O175"/>
  <c r="N175"/>
  <c r="M175"/>
  <c r="L175"/>
  <c r="K175"/>
  <c r="J175"/>
  <c r="I175"/>
  <c r="H175"/>
  <c r="V170"/>
  <c r="Z168"/>
  <c r="Y168"/>
  <c r="X168"/>
  <c r="W168"/>
  <c r="V168"/>
  <c r="Q168"/>
  <c r="P168"/>
  <c r="O168"/>
  <c r="N168"/>
  <c r="M168"/>
  <c r="L168"/>
  <c r="K168"/>
  <c r="J168"/>
  <c r="I168"/>
  <c r="H168"/>
  <c r="Z167"/>
  <c r="Y167"/>
  <c r="X167"/>
  <c r="W167"/>
  <c r="V167"/>
  <c r="Q167"/>
  <c r="P167"/>
  <c r="O167"/>
  <c r="N167"/>
  <c r="M167"/>
  <c r="L167"/>
  <c r="K167"/>
  <c r="J167"/>
  <c r="I167"/>
  <c r="H167"/>
  <c r="Z166"/>
  <c r="Y166"/>
  <c r="X166"/>
  <c r="W166"/>
  <c r="V166"/>
  <c r="Q166"/>
  <c r="P166"/>
  <c r="O166"/>
  <c r="N166"/>
  <c r="M166"/>
  <c r="L166"/>
  <c r="K166"/>
  <c r="J166"/>
  <c r="I166"/>
  <c r="H166"/>
  <c r="Z165"/>
  <c r="Y165"/>
  <c r="X165"/>
  <c r="W165"/>
  <c r="V165"/>
  <c r="Q165"/>
  <c r="P165"/>
  <c r="O165"/>
  <c r="N165"/>
  <c r="M165"/>
  <c r="L165"/>
  <c r="K165"/>
  <c r="J165"/>
  <c r="I165"/>
  <c r="H165"/>
  <c r="Z164"/>
  <c r="Y164"/>
  <c r="X164"/>
  <c r="W164"/>
  <c r="V164"/>
  <c r="Q164"/>
  <c r="P164"/>
  <c r="O164"/>
  <c r="N164"/>
  <c r="M164"/>
  <c r="L164"/>
  <c r="K164"/>
  <c r="J164"/>
  <c r="I164"/>
  <c r="H164"/>
  <c r="Z163"/>
  <c r="Y163"/>
  <c r="X163"/>
  <c r="W163"/>
  <c r="H19" i="23" s="1"/>
  <c r="V163" i="21"/>
  <c r="Q163"/>
  <c r="P163"/>
  <c r="O163"/>
  <c r="M163"/>
  <c r="L163"/>
  <c r="K163"/>
  <c r="J163"/>
  <c r="I163"/>
  <c r="N163" s="1"/>
  <c r="H163"/>
  <c r="Z162"/>
  <c r="Y162"/>
  <c r="X162"/>
  <c r="W162"/>
  <c r="V162"/>
  <c r="Q162"/>
  <c r="P162"/>
  <c r="O162"/>
  <c r="N162"/>
  <c r="M162"/>
  <c r="L162"/>
  <c r="K162"/>
  <c r="J162"/>
  <c r="I162"/>
  <c r="H162"/>
  <c r="Z161"/>
  <c r="Y161"/>
  <c r="X161"/>
  <c r="W161"/>
  <c r="V161"/>
  <c r="Q161"/>
  <c r="P161"/>
  <c r="O161"/>
  <c r="N161"/>
  <c r="M161"/>
  <c r="L161"/>
  <c r="K161"/>
  <c r="J161"/>
  <c r="I161"/>
  <c r="H161"/>
  <c r="Z160"/>
  <c r="Y160"/>
  <c r="X160"/>
  <c r="W160"/>
  <c r="V160"/>
  <c r="Q160"/>
  <c r="P160"/>
  <c r="O160"/>
  <c r="N160"/>
  <c r="M160"/>
  <c r="L160"/>
  <c r="K160"/>
  <c r="J160"/>
  <c r="I160"/>
  <c r="H160"/>
  <c r="Z159"/>
  <c r="Y159"/>
  <c r="X159"/>
  <c r="W159"/>
  <c r="H3" i="23" s="1"/>
  <c r="V159" i="21"/>
  <c r="Q159"/>
  <c r="P159"/>
  <c r="O159"/>
  <c r="N159"/>
  <c r="M159"/>
  <c r="L159"/>
  <c r="K159"/>
  <c r="J159"/>
  <c r="I159"/>
  <c r="H159"/>
  <c r="Z152"/>
  <c r="Y152"/>
  <c r="X152"/>
  <c r="W152"/>
  <c r="V152"/>
  <c r="Q152"/>
  <c r="P152"/>
  <c r="O152"/>
  <c r="N152"/>
  <c r="M152"/>
  <c r="L152"/>
  <c r="K152"/>
  <c r="J152"/>
  <c r="I152"/>
  <c r="H152"/>
  <c r="Z151"/>
  <c r="Y151"/>
  <c r="X151"/>
  <c r="W151"/>
  <c r="V151"/>
  <c r="Q151"/>
  <c r="P151"/>
  <c r="O151"/>
  <c r="N151"/>
  <c r="M151"/>
  <c r="L151"/>
  <c r="K151"/>
  <c r="J151"/>
  <c r="I151"/>
  <c r="H151"/>
  <c r="Z150"/>
  <c r="Y150"/>
  <c r="X150"/>
  <c r="W150"/>
  <c r="V150"/>
  <c r="Q150"/>
  <c r="P150"/>
  <c r="O150"/>
  <c r="N150"/>
  <c r="M150"/>
  <c r="L150"/>
  <c r="K150"/>
  <c r="J150"/>
  <c r="I150"/>
  <c r="H150"/>
  <c r="Z149"/>
  <c r="Y149"/>
  <c r="X149"/>
  <c r="W149"/>
  <c r="V149"/>
  <c r="Q149"/>
  <c r="P149"/>
  <c r="O149"/>
  <c r="N149"/>
  <c r="M149"/>
  <c r="L149"/>
  <c r="K149"/>
  <c r="J149"/>
  <c r="I149"/>
  <c r="H149"/>
  <c r="Z148"/>
  <c r="Y148"/>
  <c r="X148"/>
  <c r="W148"/>
  <c r="V148"/>
  <c r="Q148"/>
  <c r="P148"/>
  <c r="O148"/>
  <c r="N148"/>
  <c r="M148"/>
  <c r="L148"/>
  <c r="K148"/>
  <c r="J148"/>
  <c r="I148"/>
  <c r="H148"/>
  <c r="Z147"/>
  <c r="Y147"/>
  <c r="X147"/>
  <c r="W147"/>
  <c r="V147"/>
  <c r="Q147"/>
  <c r="P147"/>
  <c r="O147"/>
  <c r="N147"/>
  <c r="M147"/>
  <c r="L147"/>
  <c r="K147"/>
  <c r="J147"/>
  <c r="I147"/>
  <c r="H147"/>
  <c r="Z146"/>
  <c r="Y146"/>
  <c r="X146"/>
  <c r="W146"/>
  <c r="V146"/>
  <c r="Q146"/>
  <c r="P146"/>
  <c r="O146"/>
  <c r="N146"/>
  <c r="M146"/>
  <c r="L146"/>
  <c r="K146"/>
  <c r="J146"/>
  <c r="I146"/>
  <c r="H146"/>
  <c r="Z145"/>
  <c r="Y145"/>
  <c r="X145"/>
  <c r="W145"/>
  <c r="V145"/>
  <c r="Q145"/>
  <c r="P145"/>
  <c r="O145"/>
  <c r="N145"/>
  <c r="M145"/>
  <c r="L145"/>
  <c r="K145"/>
  <c r="J145"/>
  <c r="I145"/>
  <c r="H145"/>
  <c r="Z144"/>
  <c r="Y144"/>
  <c r="X144"/>
  <c r="W144"/>
  <c r="V144"/>
  <c r="Q144"/>
  <c r="P144"/>
  <c r="O144"/>
  <c r="N144"/>
  <c r="M144"/>
  <c r="L144"/>
  <c r="K144"/>
  <c r="J144"/>
  <c r="I144"/>
  <c r="H144"/>
  <c r="Z143"/>
  <c r="Y143"/>
  <c r="X143"/>
  <c r="W143"/>
  <c r="V143"/>
  <c r="Q143"/>
  <c r="P143"/>
  <c r="O143"/>
  <c r="N143"/>
  <c r="M143"/>
  <c r="L143"/>
  <c r="K143"/>
  <c r="J143"/>
  <c r="I143"/>
  <c r="H143"/>
  <c r="Z137"/>
  <c r="Y137"/>
  <c r="X137"/>
  <c r="W137"/>
  <c r="V137"/>
  <c r="Q137"/>
  <c r="P137"/>
  <c r="O137"/>
  <c r="N137"/>
  <c r="M137"/>
  <c r="L137"/>
  <c r="K137"/>
  <c r="J137"/>
  <c r="I137"/>
  <c r="H137"/>
  <c r="Z136"/>
  <c r="Y136"/>
  <c r="X136"/>
  <c r="W136"/>
  <c r="V136"/>
  <c r="Q136"/>
  <c r="P136"/>
  <c r="O136"/>
  <c r="N136"/>
  <c r="M136"/>
  <c r="L136"/>
  <c r="K136"/>
  <c r="J136"/>
  <c r="I136"/>
  <c r="H136"/>
  <c r="Z135"/>
  <c r="Y135"/>
  <c r="X135"/>
  <c r="W135"/>
  <c r="V135"/>
  <c r="Q135"/>
  <c r="P135"/>
  <c r="O135"/>
  <c r="N135"/>
  <c r="M135"/>
  <c r="L135"/>
  <c r="K135"/>
  <c r="J135"/>
  <c r="I135"/>
  <c r="H135"/>
  <c r="Z134"/>
  <c r="Y134"/>
  <c r="X134"/>
  <c r="W134"/>
  <c r="V134"/>
  <c r="Q134"/>
  <c r="P134"/>
  <c r="O134"/>
  <c r="N134"/>
  <c r="M134"/>
  <c r="L134"/>
  <c r="K134"/>
  <c r="J134"/>
  <c r="I134"/>
  <c r="H134"/>
  <c r="Z133"/>
  <c r="Y133"/>
  <c r="X133"/>
  <c r="W133"/>
  <c r="V133"/>
  <c r="Q133"/>
  <c r="P133"/>
  <c r="O133"/>
  <c r="N133"/>
  <c r="M133"/>
  <c r="L133"/>
  <c r="K133"/>
  <c r="J133"/>
  <c r="I133"/>
  <c r="H133"/>
  <c r="Z132"/>
  <c r="Y132"/>
  <c r="X132"/>
  <c r="W132"/>
  <c r="V132"/>
  <c r="Q132"/>
  <c r="P132"/>
  <c r="O132"/>
  <c r="N132"/>
  <c r="M132"/>
  <c r="L132"/>
  <c r="K132"/>
  <c r="J132"/>
  <c r="I132"/>
  <c r="H132"/>
  <c r="Z131"/>
  <c r="Y131"/>
  <c r="X131"/>
  <c r="W131"/>
  <c r="V131"/>
  <c r="Q131"/>
  <c r="P131"/>
  <c r="O131"/>
  <c r="N131"/>
  <c r="M131"/>
  <c r="L131"/>
  <c r="K131"/>
  <c r="J131"/>
  <c r="I131"/>
  <c r="H131"/>
  <c r="Z130"/>
  <c r="Y130"/>
  <c r="X130"/>
  <c r="W130"/>
  <c r="V130"/>
  <c r="Q130"/>
  <c r="P130"/>
  <c r="O130"/>
  <c r="N130"/>
  <c r="M130"/>
  <c r="L130"/>
  <c r="K130"/>
  <c r="J130"/>
  <c r="I130"/>
  <c r="H130"/>
  <c r="Z129"/>
  <c r="Y129"/>
  <c r="X129"/>
  <c r="W129"/>
  <c r="V129"/>
  <c r="Q129"/>
  <c r="P129"/>
  <c r="O129"/>
  <c r="N129"/>
  <c r="M129"/>
  <c r="L129"/>
  <c r="K129"/>
  <c r="J129"/>
  <c r="I129"/>
  <c r="H129"/>
  <c r="Z128"/>
  <c r="Y128"/>
  <c r="X128"/>
  <c r="W128"/>
  <c r="V128"/>
  <c r="Q128"/>
  <c r="P128"/>
  <c r="O128"/>
  <c r="N128"/>
  <c r="M128"/>
  <c r="L128"/>
  <c r="K128"/>
  <c r="J128"/>
  <c r="I128"/>
  <c r="H128"/>
  <c r="Z121"/>
  <c r="Y121"/>
  <c r="X121"/>
  <c r="W121"/>
  <c r="V121"/>
  <c r="Q121"/>
  <c r="P121"/>
  <c r="O121"/>
  <c r="N121"/>
  <c r="M121"/>
  <c r="L121"/>
  <c r="K121"/>
  <c r="J121"/>
  <c r="I121"/>
  <c r="H121"/>
  <c r="Z120"/>
  <c r="Y120"/>
  <c r="X120"/>
  <c r="W120"/>
  <c r="V120"/>
  <c r="Q120"/>
  <c r="P120"/>
  <c r="O120"/>
  <c r="N120"/>
  <c r="M120"/>
  <c r="L120"/>
  <c r="K120"/>
  <c r="J120"/>
  <c r="I120"/>
  <c r="H120"/>
  <c r="Z119"/>
  <c r="Y119"/>
  <c r="X119"/>
  <c r="W119"/>
  <c r="V119"/>
  <c r="Q119"/>
  <c r="P119"/>
  <c r="O119"/>
  <c r="N119"/>
  <c r="M119"/>
  <c r="L119"/>
  <c r="K119"/>
  <c r="J119"/>
  <c r="I119"/>
  <c r="H119"/>
  <c r="Z118"/>
  <c r="Y118"/>
  <c r="X118"/>
  <c r="W118"/>
  <c r="V118"/>
  <c r="Q118"/>
  <c r="P118"/>
  <c r="O118"/>
  <c r="N118"/>
  <c r="M118"/>
  <c r="L118"/>
  <c r="K118"/>
  <c r="J118"/>
  <c r="I118"/>
  <c r="H118"/>
  <c r="Z117"/>
  <c r="Y117"/>
  <c r="X117"/>
  <c r="W117"/>
  <c r="V117"/>
  <c r="Q117"/>
  <c r="P117"/>
  <c r="O117"/>
  <c r="N117"/>
  <c r="M117"/>
  <c r="L117"/>
  <c r="K117"/>
  <c r="J117"/>
  <c r="I117"/>
  <c r="H117"/>
  <c r="Z116"/>
  <c r="Y116"/>
  <c r="X116"/>
  <c r="W116"/>
  <c r="V116"/>
  <c r="Q116"/>
  <c r="P116"/>
  <c r="O116"/>
  <c r="N116"/>
  <c r="M116"/>
  <c r="L116"/>
  <c r="K116"/>
  <c r="J116"/>
  <c r="I116"/>
  <c r="H116"/>
  <c r="Z115"/>
  <c r="Y115"/>
  <c r="X115"/>
  <c r="W115"/>
  <c r="V115"/>
  <c r="Q115"/>
  <c r="P115"/>
  <c r="O115"/>
  <c r="N115"/>
  <c r="M115"/>
  <c r="L115"/>
  <c r="K115"/>
  <c r="J115"/>
  <c r="I115"/>
  <c r="H115"/>
  <c r="Z114"/>
  <c r="Y114"/>
  <c r="X114"/>
  <c r="W114"/>
  <c r="V114"/>
  <c r="Q114"/>
  <c r="P114"/>
  <c r="O114"/>
  <c r="N114"/>
  <c r="M114"/>
  <c r="L114"/>
  <c r="K114"/>
  <c r="J114"/>
  <c r="I114"/>
  <c r="H114"/>
  <c r="Z113"/>
  <c r="Y113"/>
  <c r="X113"/>
  <c r="W113"/>
  <c r="V113"/>
  <c r="Q113"/>
  <c r="P113"/>
  <c r="O113"/>
  <c r="N113"/>
  <c r="M113"/>
  <c r="L113"/>
  <c r="K113"/>
  <c r="J113"/>
  <c r="I113"/>
  <c r="H113"/>
  <c r="Z112"/>
  <c r="Y112"/>
  <c r="X112"/>
  <c r="W112"/>
  <c r="V112"/>
  <c r="Q112"/>
  <c r="P112"/>
  <c r="O112"/>
  <c r="N112"/>
  <c r="M112"/>
  <c r="L112"/>
  <c r="K112"/>
  <c r="J112"/>
  <c r="I112"/>
  <c r="H112"/>
  <c r="Z106"/>
  <c r="Y106"/>
  <c r="X106"/>
  <c r="W106"/>
  <c r="V106"/>
  <c r="Q106"/>
  <c r="P106"/>
  <c r="O106"/>
  <c r="N106"/>
  <c r="M106"/>
  <c r="L106"/>
  <c r="K106"/>
  <c r="J106"/>
  <c r="I106"/>
  <c r="H106"/>
  <c r="Z105"/>
  <c r="Y105"/>
  <c r="X105"/>
  <c r="W105"/>
  <c r="V105"/>
  <c r="Q105"/>
  <c r="P105"/>
  <c r="O105"/>
  <c r="N105"/>
  <c r="M105"/>
  <c r="L105"/>
  <c r="K105"/>
  <c r="J105"/>
  <c r="I105"/>
  <c r="H105"/>
  <c r="Z104"/>
  <c r="Y104"/>
  <c r="X104"/>
  <c r="W104"/>
  <c r="V104"/>
  <c r="Q104"/>
  <c r="P104"/>
  <c r="O104"/>
  <c r="N104"/>
  <c r="M104"/>
  <c r="L104"/>
  <c r="K104"/>
  <c r="J104"/>
  <c r="I104"/>
  <c r="H104"/>
  <c r="Z103"/>
  <c r="Y103"/>
  <c r="X103"/>
  <c r="W103"/>
  <c r="V103"/>
  <c r="Q103"/>
  <c r="P103"/>
  <c r="O103"/>
  <c r="N103"/>
  <c r="M103"/>
  <c r="L103"/>
  <c r="K103"/>
  <c r="J103"/>
  <c r="I103"/>
  <c r="H103"/>
  <c r="Z102"/>
  <c r="Y102"/>
  <c r="X102"/>
  <c r="W102"/>
  <c r="V102"/>
  <c r="Q102"/>
  <c r="P102"/>
  <c r="O102"/>
  <c r="N102"/>
  <c r="M102"/>
  <c r="L102"/>
  <c r="K102"/>
  <c r="J102"/>
  <c r="I102"/>
  <c r="H102"/>
  <c r="Z101"/>
  <c r="Y101"/>
  <c r="X101"/>
  <c r="W101"/>
  <c r="V101"/>
  <c r="Q101"/>
  <c r="P101"/>
  <c r="O101"/>
  <c r="N101"/>
  <c r="M101"/>
  <c r="L101"/>
  <c r="K101"/>
  <c r="J101"/>
  <c r="I101"/>
  <c r="H101"/>
  <c r="Z100"/>
  <c r="Y100"/>
  <c r="X100"/>
  <c r="W100"/>
  <c r="V100"/>
  <c r="Q100"/>
  <c r="P100"/>
  <c r="O100"/>
  <c r="N100"/>
  <c r="M100"/>
  <c r="L100"/>
  <c r="K100"/>
  <c r="J100"/>
  <c r="I100"/>
  <c r="H100"/>
  <c r="Z99"/>
  <c r="Y99"/>
  <c r="X99"/>
  <c r="W99"/>
  <c r="V99"/>
  <c r="Q99"/>
  <c r="P99"/>
  <c r="O99"/>
  <c r="N99"/>
  <c r="M99"/>
  <c r="L99"/>
  <c r="K99"/>
  <c r="J99"/>
  <c r="I99"/>
  <c r="H99"/>
  <c r="Z98"/>
  <c r="Y98"/>
  <c r="X98"/>
  <c r="W98"/>
  <c r="V98"/>
  <c r="Q98"/>
  <c r="P98"/>
  <c r="O98"/>
  <c r="N98"/>
  <c r="M98"/>
  <c r="L98"/>
  <c r="K98"/>
  <c r="J98"/>
  <c r="I98"/>
  <c r="H98"/>
  <c r="Z97"/>
  <c r="Y97"/>
  <c r="X97"/>
  <c r="W97"/>
  <c r="V97"/>
  <c r="Q97"/>
  <c r="P97"/>
  <c r="O97"/>
  <c r="N97"/>
  <c r="M97"/>
  <c r="L97"/>
  <c r="K97"/>
  <c r="J97"/>
  <c r="I97"/>
  <c r="H97"/>
  <c r="Z90"/>
  <c r="Y90"/>
  <c r="X90"/>
  <c r="W90"/>
  <c r="V90"/>
  <c r="Q90"/>
  <c r="P90"/>
  <c r="O90"/>
  <c r="N90"/>
  <c r="M90"/>
  <c r="L90"/>
  <c r="K90"/>
  <c r="J90"/>
  <c r="I90"/>
  <c r="H90"/>
  <c r="Z89"/>
  <c r="Y89"/>
  <c r="X89"/>
  <c r="W89"/>
  <c r="V89"/>
  <c r="Q89"/>
  <c r="P89"/>
  <c r="O89"/>
  <c r="N89"/>
  <c r="M89"/>
  <c r="L89"/>
  <c r="K89"/>
  <c r="J89"/>
  <c r="I89"/>
  <c r="H89"/>
  <c r="Z88"/>
  <c r="Y88"/>
  <c r="X88"/>
  <c r="W88"/>
  <c r="V88"/>
  <c r="Q88"/>
  <c r="P88"/>
  <c r="O88"/>
  <c r="N88"/>
  <c r="M88"/>
  <c r="L88"/>
  <c r="K88"/>
  <c r="J88"/>
  <c r="I88"/>
  <c r="H88"/>
  <c r="Z87"/>
  <c r="Y87"/>
  <c r="X87"/>
  <c r="W87"/>
  <c r="V87"/>
  <c r="Q87"/>
  <c r="P87"/>
  <c r="O87"/>
  <c r="N87"/>
  <c r="M87"/>
  <c r="L87"/>
  <c r="K87"/>
  <c r="J87"/>
  <c r="I87"/>
  <c r="H87"/>
  <c r="Z86"/>
  <c r="Y86"/>
  <c r="X86"/>
  <c r="W86"/>
  <c r="V86"/>
  <c r="Q86"/>
  <c r="P86"/>
  <c r="O86"/>
  <c r="N86"/>
  <c r="M86"/>
  <c r="L86"/>
  <c r="K86"/>
  <c r="J86"/>
  <c r="I86"/>
  <c r="H86"/>
  <c r="Z85"/>
  <c r="Y85"/>
  <c r="X85"/>
  <c r="W85"/>
  <c r="V85"/>
  <c r="Q85"/>
  <c r="P85"/>
  <c r="O85"/>
  <c r="N85"/>
  <c r="M85"/>
  <c r="L85"/>
  <c r="K85"/>
  <c r="J85"/>
  <c r="I85"/>
  <c r="H85"/>
  <c r="Z84"/>
  <c r="Y84"/>
  <c r="X84"/>
  <c r="W84"/>
  <c r="V84"/>
  <c r="Q84"/>
  <c r="P84"/>
  <c r="O84"/>
  <c r="N84"/>
  <c r="M84"/>
  <c r="L84"/>
  <c r="K84"/>
  <c r="J84"/>
  <c r="I84"/>
  <c r="H84"/>
  <c r="Z83"/>
  <c r="Y83"/>
  <c r="X83"/>
  <c r="W83"/>
  <c r="V83"/>
  <c r="Q83"/>
  <c r="P83"/>
  <c r="O83"/>
  <c r="N83"/>
  <c r="M83"/>
  <c r="L83"/>
  <c r="K83"/>
  <c r="J83"/>
  <c r="I83"/>
  <c r="H83"/>
  <c r="Z82"/>
  <c r="Y82"/>
  <c r="X82"/>
  <c r="W82"/>
  <c r="V82"/>
  <c r="Q82"/>
  <c r="P82"/>
  <c r="O82"/>
  <c r="N82"/>
  <c r="M82"/>
  <c r="L82"/>
  <c r="K82"/>
  <c r="J82"/>
  <c r="I82"/>
  <c r="H82"/>
  <c r="Z81"/>
  <c r="Y81"/>
  <c r="X81"/>
  <c r="W81"/>
  <c r="V81"/>
  <c r="Q81"/>
  <c r="P81"/>
  <c r="O81"/>
  <c r="N81"/>
  <c r="M81"/>
  <c r="L81"/>
  <c r="K81"/>
  <c r="J81"/>
  <c r="I81"/>
  <c r="H81"/>
  <c r="Z75"/>
  <c r="Y75"/>
  <c r="X75"/>
  <c r="W75"/>
  <c r="V75"/>
  <c r="Z74"/>
  <c r="Y74"/>
  <c r="X74"/>
  <c r="W74"/>
  <c r="V74"/>
  <c r="Z73"/>
  <c r="Y73"/>
  <c r="X73"/>
  <c r="W73"/>
  <c r="V73"/>
  <c r="Z72"/>
  <c r="Y72"/>
  <c r="X72"/>
  <c r="W72"/>
  <c r="V72"/>
  <c r="Z71"/>
  <c r="Y71"/>
  <c r="X71"/>
  <c r="W71"/>
  <c r="V71"/>
  <c r="Z70"/>
  <c r="Y70"/>
  <c r="X70"/>
  <c r="W70"/>
  <c r="V70"/>
  <c r="Q70"/>
  <c r="P70"/>
  <c r="O70"/>
  <c r="N70"/>
  <c r="M70"/>
  <c r="L70"/>
  <c r="K70"/>
  <c r="J70"/>
  <c r="I70"/>
  <c r="H70"/>
  <c r="Z69"/>
  <c r="Y69"/>
  <c r="X69"/>
  <c r="W69"/>
  <c r="V69"/>
  <c r="Q69"/>
  <c r="P69"/>
  <c r="O69"/>
  <c r="N69"/>
  <c r="M69"/>
  <c r="L69"/>
  <c r="K69"/>
  <c r="J69"/>
  <c r="I69"/>
  <c r="H69"/>
  <c r="Z68"/>
  <c r="Y68"/>
  <c r="X68"/>
  <c r="W68"/>
  <c r="V68"/>
  <c r="Q68"/>
  <c r="P68"/>
  <c r="O68"/>
  <c r="N68"/>
  <c r="M68"/>
  <c r="L68"/>
  <c r="K68"/>
  <c r="J68"/>
  <c r="I68"/>
  <c r="H68"/>
  <c r="Z67"/>
  <c r="Y67"/>
  <c r="X67"/>
  <c r="W67"/>
  <c r="V67"/>
  <c r="Q67"/>
  <c r="P67"/>
  <c r="O67"/>
  <c r="N67"/>
  <c r="M67"/>
  <c r="L67"/>
  <c r="K67"/>
  <c r="J67"/>
  <c r="I67"/>
  <c r="H67"/>
  <c r="Z66"/>
  <c r="Y66"/>
  <c r="X66"/>
  <c r="W66"/>
  <c r="V66"/>
  <c r="Q66"/>
  <c r="P66"/>
  <c r="O66"/>
  <c r="N66"/>
  <c r="M66"/>
  <c r="L66"/>
  <c r="K66"/>
  <c r="J66"/>
  <c r="I66"/>
  <c r="H66"/>
  <c r="Z59"/>
  <c r="Y59"/>
  <c r="X59"/>
  <c r="W59"/>
  <c r="V59"/>
  <c r="Q59"/>
  <c r="P59"/>
  <c r="O59"/>
  <c r="N59"/>
  <c r="M59"/>
  <c r="L59"/>
  <c r="K59"/>
  <c r="J59"/>
  <c r="I59"/>
  <c r="H59"/>
  <c r="Z58"/>
  <c r="Y58"/>
  <c r="X58"/>
  <c r="W58"/>
  <c r="V58"/>
  <c r="Q58"/>
  <c r="P58"/>
  <c r="O58"/>
  <c r="N58"/>
  <c r="M58"/>
  <c r="L58"/>
  <c r="K58"/>
  <c r="J58"/>
  <c r="I58"/>
  <c r="H58"/>
  <c r="Z57"/>
  <c r="Y57"/>
  <c r="X57"/>
  <c r="W57"/>
  <c r="V57"/>
  <c r="Q57"/>
  <c r="P57"/>
  <c r="O57"/>
  <c r="N57"/>
  <c r="M57"/>
  <c r="L57"/>
  <c r="K57"/>
  <c r="J57"/>
  <c r="I57"/>
  <c r="H57"/>
  <c r="Z56"/>
  <c r="Y56"/>
  <c r="X56"/>
  <c r="W56"/>
  <c r="V56"/>
  <c r="Q56"/>
  <c r="P56"/>
  <c r="O56"/>
  <c r="N56"/>
  <c r="M56"/>
  <c r="L56"/>
  <c r="K56"/>
  <c r="J56"/>
  <c r="I56"/>
  <c r="H56"/>
  <c r="Z55"/>
  <c r="Y55"/>
  <c r="X55"/>
  <c r="W55"/>
  <c r="V55"/>
  <c r="Q55"/>
  <c r="P55"/>
  <c r="O55"/>
  <c r="N55"/>
  <c r="M55"/>
  <c r="L55"/>
  <c r="K55"/>
  <c r="J55"/>
  <c r="I55"/>
  <c r="H55"/>
  <c r="Z54"/>
  <c r="Y54"/>
  <c r="X54"/>
  <c r="W54"/>
  <c r="V54"/>
  <c r="Q54"/>
  <c r="P54"/>
  <c r="O54"/>
  <c r="N54"/>
  <c r="M54"/>
  <c r="L54"/>
  <c r="K54"/>
  <c r="J54"/>
  <c r="I54"/>
  <c r="H54"/>
  <c r="Z53"/>
  <c r="Y53"/>
  <c r="X53"/>
  <c r="W53"/>
  <c r="V53"/>
  <c r="Q53"/>
  <c r="P53"/>
  <c r="O53"/>
  <c r="N53"/>
  <c r="M53"/>
  <c r="L53"/>
  <c r="K53"/>
  <c r="J53"/>
  <c r="I53"/>
  <c r="H53"/>
  <c r="Z52"/>
  <c r="Y52"/>
  <c r="X52"/>
  <c r="W52"/>
  <c r="V52"/>
  <c r="Q52"/>
  <c r="P52"/>
  <c r="O52"/>
  <c r="N52"/>
  <c r="M52"/>
  <c r="L52"/>
  <c r="K52"/>
  <c r="J52"/>
  <c r="I52"/>
  <c r="H52"/>
  <c r="Z51"/>
  <c r="Y51"/>
  <c r="X51"/>
  <c r="W51"/>
  <c r="V51"/>
  <c r="Q51"/>
  <c r="P51"/>
  <c r="O51"/>
  <c r="N51"/>
  <c r="M51"/>
  <c r="L51"/>
  <c r="K51"/>
  <c r="J51"/>
  <c r="I51"/>
  <c r="H51"/>
  <c r="Z50"/>
  <c r="Y50"/>
  <c r="X50"/>
  <c r="W50"/>
  <c r="V50"/>
  <c r="Q50"/>
  <c r="P50"/>
  <c r="O50"/>
  <c r="N50"/>
  <c r="M50"/>
  <c r="L50"/>
  <c r="K50"/>
  <c r="J50"/>
  <c r="I50"/>
  <c r="H50"/>
  <c r="Z44"/>
  <c r="Y44"/>
  <c r="X44"/>
  <c r="W44"/>
  <c r="V44"/>
  <c r="Q44"/>
  <c r="P44"/>
  <c r="O44"/>
  <c r="N44"/>
  <c r="M44"/>
  <c r="L44"/>
  <c r="K44"/>
  <c r="J44"/>
  <c r="I44"/>
  <c r="H44"/>
  <c r="Z43"/>
  <c r="Y43"/>
  <c r="X43"/>
  <c r="W43"/>
  <c r="V43"/>
  <c r="Q43"/>
  <c r="P43"/>
  <c r="O43"/>
  <c r="N43"/>
  <c r="M43"/>
  <c r="L43"/>
  <c r="K43"/>
  <c r="J43"/>
  <c r="I43"/>
  <c r="H43"/>
  <c r="Z42"/>
  <c r="Y42"/>
  <c r="X42"/>
  <c r="W42"/>
  <c r="V42"/>
  <c r="Q42"/>
  <c r="P42"/>
  <c r="O42"/>
  <c r="N42"/>
  <c r="M42"/>
  <c r="L42"/>
  <c r="K42"/>
  <c r="J42"/>
  <c r="I42"/>
  <c r="H42"/>
  <c r="Z41"/>
  <c r="Y41"/>
  <c r="X41"/>
  <c r="W41"/>
  <c r="V41"/>
  <c r="Q41"/>
  <c r="P41"/>
  <c r="O41"/>
  <c r="N41"/>
  <c r="M41"/>
  <c r="L41"/>
  <c r="K41"/>
  <c r="J41"/>
  <c r="I41"/>
  <c r="H41"/>
  <c r="Z40"/>
  <c r="Y40"/>
  <c r="X40"/>
  <c r="W40"/>
  <c r="V40"/>
  <c r="Q40"/>
  <c r="P40"/>
  <c r="O40"/>
  <c r="N40"/>
  <c r="M40"/>
  <c r="L40"/>
  <c r="K40"/>
  <c r="J40"/>
  <c r="I40"/>
  <c r="H40"/>
  <c r="Z39"/>
  <c r="Y39"/>
  <c r="X39"/>
  <c r="W39"/>
  <c r="V39"/>
  <c r="Q39"/>
  <c r="P39"/>
  <c r="O39"/>
  <c r="N39"/>
  <c r="M39"/>
  <c r="L39"/>
  <c r="K39"/>
  <c r="J39"/>
  <c r="I39"/>
  <c r="H39"/>
  <c r="Z38"/>
  <c r="Y38"/>
  <c r="X38"/>
  <c r="W38"/>
  <c r="V38"/>
  <c r="Q38"/>
  <c r="P38"/>
  <c r="O38"/>
  <c r="N38"/>
  <c r="M38"/>
  <c r="L38"/>
  <c r="K38"/>
  <c r="J38"/>
  <c r="I38"/>
  <c r="H38"/>
  <c r="Z37"/>
  <c r="Y37"/>
  <c r="X37"/>
  <c r="W37"/>
  <c r="V37"/>
  <c r="Q37"/>
  <c r="P37"/>
  <c r="O37"/>
  <c r="N37"/>
  <c r="M37"/>
  <c r="L37"/>
  <c r="K37"/>
  <c r="J37"/>
  <c r="I37"/>
  <c r="H37"/>
  <c r="Z36"/>
  <c r="Y36"/>
  <c r="X36"/>
  <c r="W36"/>
  <c r="V36"/>
  <c r="Q36"/>
  <c r="P36"/>
  <c r="O36"/>
  <c r="N36"/>
  <c r="M36"/>
  <c r="L36"/>
  <c r="K36"/>
  <c r="J36"/>
  <c r="I36"/>
  <c r="H36"/>
  <c r="Z35"/>
  <c r="Y35"/>
  <c r="X35"/>
  <c r="W35"/>
  <c r="V35"/>
  <c r="Q35"/>
  <c r="P35"/>
  <c r="O35"/>
  <c r="N35"/>
  <c r="M35"/>
  <c r="L35"/>
  <c r="K35"/>
  <c r="J35"/>
  <c r="I35"/>
  <c r="H35"/>
  <c r="Z29"/>
  <c r="Y29"/>
  <c r="X29"/>
  <c r="W29"/>
  <c r="V29"/>
  <c r="Q29"/>
  <c r="P29"/>
  <c r="O29"/>
  <c r="N29"/>
  <c r="M29"/>
  <c r="L29"/>
  <c r="K29"/>
  <c r="J29"/>
  <c r="I29"/>
  <c r="H29"/>
  <c r="Z28"/>
  <c r="Y28"/>
  <c r="X28"/>
  <c r="W28"/>
  <c r="V28"/>
  <c r="Q28"/>
  <c r="P28"/>
  <c r="O28"/>
  <c r="N28"/>
  <c r="M28"/>
  <c r="L28"/>
  <c r="K28"/>
  <c r="J28"/>
  <c r="I28"/>
  <c r="H28"/>
  <c r="Z27"/>
  <c r="Y27"/>
  <c r="X27"/>
  <c r="W27"/>
  <c r="V27"/>
  <c r="Q27"/>
  <c r="P27"/>
  <c r="O27"/>
  <c r="N27"/>
  <c r="M27"/>
  <c r="L27"/>
  <c r="K27"/>
  <c r="J27"/>
  <c r="I27"/>
  <c r="H27"/>
  <c r="Z26"/>
  <c r="Y26"/>
  <c r="X26"/>
  <c r="W26"/>
  <c r="V26"/>
  <c r="Q26"/>
  <c r="P26"/>
  <c r="O26"/>
  <c r="N26"/>
  <c r="M26"/>
  <c r="L26"/>
  <c r="K26"/>
  <c r="J26"/>
  <c r="I26"/>
  <c r="H26"/>
  <c r="Z25"/>
  <c r="Y25"/>
  <c r="X25"/>
  <c r="W25"/>
  <c r="V25"/>
  <c r="Q25"/>
  <c r="P25"/>
  <c r="O25"/>
  <c r="N25"/>
  <c r="M25"/>
  <c r="L25"/>
  <c r="K25"/>
  <c r="J25"/>
  <c r="I25"/>
  <c r="H25"/>
  <c r="Z24"/>
  <c r="Y24"/>
  <c r="X24"/>
  <c r="W24"/>
  <c r="V24"/>
  <c r="Q24"/>
  <c r="P24"/>
  <c r="O24"/>
  <c r="N24"/>
  <c r="M24"/>
  <c r="L24"/>
  <c r="K24"/>
  <c r="J24"/>
  <c r="I24"/>
  <c r="H24"/>
  <c r="Z23"/>
  <c r="Y23"/>
  <c r="X23"/>
  <c r="W23"/>
  <c r="V23"/>
  <c r="Q23"/>
  <c r="P23"/>
  <c r="O23"/>
  <c r="N23"/>
  <c r="M23"/>
  <c r="L23"/>
  <c r="K23"/>
  <c r="J23"/>
  <c r="I23"/>
  <c r="H23"/>
  <c r="Z22"/>
  <c r="Y22"/>
  <c r="X22"/>
  <c r="W22"/>
  <c r="V22"/>
  <c r="Q22"/>
  <c r="P22"/>
  <c r="O22"/>
  <c r="N22"/>
  <c r="M22"/>
  <c r="L22"/>
  <c r="K22"/>
  <c r="J22"/>
  <c r="I22"/>
  <c r="H22"/>
  <c r="Z21"/>
  <c r="Y21"/>
  <c r="X21"/>
  <c r="W21"/>
  <c r="V21"/>
  <c r="Q21"/>
  <c r="P21"/>
  <c r="O21"/>
  <c r="N21"/>
  <c r="M21"/>
  <c r="L21"/>
  <c r="K21"/>
  <c r="J21"/>
  <c r="I21"/>
  <c r="H21"/>
  <c r="Z20"/>
  <c r="Y20"/>
  <c r="X20"/>
  <c r="W20"/>
  <c r="V20"/>
  <c r="Q20"/>
  <c r="P20"/>
  <c r="O20"/>
  <c r="N20"/>
  <c r="M20"/>
  <c r="L20"/>
  <c r="K20"/>
  <c r="J20"/>
  <c r="I20"/>
  <c r="H20"/>
  <c r="Z14"/>
  <c r="Y14"/>
  <c r="X14"/>
  <c r="W14"/>
  <c r="V14"/>
  <c r="Q14"/>
  <c r="P14"/>
  <c r="O14"/>
  <c r="N14"/>
  <c r="M14"/>
  <c r="L14"/>
  <c r="K14"/>
  <c r="J14"/>
  <c r="I14"/>
  <c r="H14"/>
  <c r="Z13"/>
  <c r="Y13"/>
  <c r="X13"/>
  <c r="W13"/>
  <c r="V13"/>
  <c r="Q13"/>
  <c r="P13"/>
  <c r="O13"/>
  <c r="N13"/>
  <c r="M13"/>
  <c r="L13"/>
  <c r="K13"/>
  <c r="J13"/>
  <c r="I13"/>
  <c r="H13"/>
  <c r="Z12"/>
  <c r="Y12"/>
  <c r="X12"/>
  <c r="W12"/>
  <c r="V12"/>
  <c r="Q12"/>
  <c r="P12"/>
  <c r="O12"/>
  <c r="N12"/>
  <c r="M12"/>
  <c r="L12"/>
  <c r="K12"/>
  <c r="J12"/>
  <c r="I12"/>
  <c r="H12"/>
  <c r="Z11"/>
  <c r="Y11"/>
  <c r="X11"/>
  <c r="W11"/>
  <c r="V11"/>
  <c r="Q11"/>
  <c r="P11"/>
  <c r="O11"/>
  <c r="N11"/>
  <c r="M11"/>
  <c r="L11"/>
  <c r="K11"/>
  <c r="J11"/>
  <c r="I11"/>
  <c r="H11"/>
  <c r="Z10"/>
  <c r="Y10"/>
  <c r="X10"/>
  <c r="W10"/>
  <c r="V10"/>
  <c r="Q10"/>
  <c r="P10"/>
  <c r="O10"/>
  <c r="N10"/>
  <c r="M10"/>
  <c r="L10"/>
  <c r="K10"/>
  <c r="J10"/>
  <c r="I10"/>
  <c r="H10"/>
  <c r="Z9"/>
  <c r="Y9"/>
  <c r="X9"/>
  <c r="W9"/>
  <c r="V9"/>
  <c r="Q9"/>
  <c r="P9"/>
  <c r="O9"/>
  <c r="N9"/>
  <c r="M9"/>
  <c r="L9"/>
  <c r="K9"/>
  <c r="J9"/>
  <c r="I9"/>
  <c r="H9"/>
  <c r="Z8"/>
  <c r="Y8"/>
  <c r="X8"/>
  <c r="W8"/>
  <c r="V8"/>
  <c r="Q8"/>
  <c r="P8"/>
  <c r="O8"/>
  <c r="N8"/>
  <c r="M8"/>
  <c r="L8"/>
  <c r="K8"/>
  <c r="J8"/>
  <c r="I8"/>
  <c r="H8"/>
  <c r="Z7"/>
  <c r="Y7"/>
  <c r="X7"/>
  <c r="W7"/>
  <c r="V7"/>
  <c r="Q7"/>
  <c r="P7"/>
  <c r="O7"/>
  <c r="N7"/>
  <c r="M7"/>
  <c r="L7"/>
  <c r="K7"/>
  <c r="J7"/>
  <c r="I7"/>
  <c r="H7"/>
  <c r="Z6"/>
  <c r="Y6"/>
  <c r="X6"/>
  <c r="W6"/>
  <c r="V6"/>
  <c r="Q6"/>
  <c r="P6"/>
  <c r="O6"/>
  <c r="N6"/>
  <c r="M6"/>
  <c r="L6"/>
  <c r="K6"/>
  <c r="J6"/>
  <c r="I6"/>
  <c r="H6"/>
  <c r="Z5"/>
  <c r="Y5"/>
  <c r="X5"/>
  <c r="W5"/>
  <c r="V5"/>
  <c r="Q5"/>
  <c r="P5"/>
  <c r="O5"/>
  <c r="N5"/>
  <c r="M5"/>
  <c r="L5"/>
  <c r="K5"/>
  <c r="J5"/>
  <c r="I5"/>
  <c r="H5"/>
  <c r="Z4"/>
  <c r="Y4"/>
  <c r="X4"/>
  <c r="W4"/>
  <c r="V4"/>
  <c r="T4"/>
  <c r="Q4"/>
  <c r="P4"/>
  <c r="O4"/>
  <c r="N4"/>
  <c r="M4"/>
  <c r="L4"/>
  <c r="K4"/>
  <c r="J4"/>
  <c r="I4"/>
  <c r="H4"/>
  <c r="G4"/>
  <c r="F4"/>
  <c r="E4"/>
  <c r="D4"/>
  <c r="C4"/>
  <c r="A4"/>
  <c r="B24" i="13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D140" i="23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F19"/>
  <c r="E18"/>
  <c r="D17"/>
  <c r="F15"/>
  <c r="E14"/>
  <c r="D13"/>
  <c r="F11"/>
  <c r="E10"/>
  <c r="D9"/>
  <c r="F7"/>
  <c r="E6"/>
  <c r="D5"/>
  <c r="F3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D20"/>
  <c r="F18"/>
  <c r="E17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20"/>
  <c r="D19"/>
  <c r="F17"/>
  <c r="E16"/>
  <c r="D15"/>
  <c r="F13"/>
  <c r="E12"/>
  <c r="D11"/>
  <c r="F9"/>
  <c r="E8"/>
  <c r="D7"/>
  <c r="F5"/>
  <c r="E4"/>
  <c r="D3"/>
  <c r="F20"/>
  <c r="E19"/>
  <c r="D18"/>
  <c r="F16"/>
  <c r="E15"/>
  <c r="D14"/>
  <c r="F12"/>
  <c r="E11"/>
  <c r="D10"/>
  <c r="F8"/>
  <c r="E7"/>
  <c r="D6"/>
  <c r="F4"/>
  <c r="E3"/>
  <c r="E13"/>
  <c r="D8"/>
  <c r="F14"/>
  <c r="E9"/>
  <c r="D4"/>
  <c r="D16"/>
  <c r="F10"/>
  <c r="E5"/>
  <c r="D12"/>
  <c r="F6"/>
  <c r="N3" l="1"/>
  <c r="AL3"/>
  <c r="H4"/>
  <c r="AF4"/>
  <c r="BD4"/>
  <c r="Z5"/>
  <c r="AX5"/>
  <c r="AB6"/>
  <c r="AZ6"/>
  <c r="AD7"/>
  <c r="BB7"/>
  <c r="X8"/>
  <c r="AV8"/>
  <c r="R9"/>
  <c r="AX9"/>
  <c r="AB10"/>
  <c r="AZ10"/>
  <c r="AD11"/>
  <c r="BB11"/>
  <c r="X12"/>
  <c r="AV12"/>
  <c r="R13"/>
  <c r="AP13"/>
  <c r="T14"/>
  <c r="AR14"/>
  <c r="V15"/>
  <c r="AT15"/>
  <c r="P16"/>
  <c r="AV16"/>
  <c r="R17"/>
  <c r="AV17"/>
  <c r="AN18"/>
  <c r="L3"/>
  <c r="AJ3"/>
  <c r="N4"/>
  <c r="AL4"/>
  <c r="H5"/>
  <c r="AF5"/>
  <c r="BD5"/>
  <c r="Z6"/>
  <c r="L7"/>
  <c r="AJ7"/>
  <c r="N8"/>
  <c r="AL8"/>
  <c r="H9"/>
  <c r="AF9"/>
  <c r="BD9"/>
  <c r="Z10"/>
  <c r="AX10"/>
  <c r="L11"/>
  <c r="T11"/>
  <c r="AB11"/>
  <c r="AJ11"/>
  <c r="AR11"/>
  <c r="AZ11"/>
  <c r="N12"/>
  <c r="V12"/>
  <c r="AD12"/>
  <c r="AL12"/>
  <c r="AT12"/>
  <c r="BB12"/>
  <c r="H13"/>
  <c r="P13"/>
  <c r="X13"/>
  <c r="AF13"/>
  <c r="AN13"/>
  <c r="AV13"/>
  <c r="BD13"/>
  <c r="J14"/>
  <c r="R14"/>
  <c r="Z14"/>
  <c r="AH14"/>
  <c r="AP14"/>
  <c r="AX14"/>
  <c r="L15"/>
  <c r="T15"/>
  <c r="AB15"/>
  <c r="AJ15"/>
  <c r="AR15"/>
  <c r="AZ15"/>
  <c r="N16"/>
  <c r="V16"/>
  <c r="AD16"/>
  <c r="AL16"/>
  <c r="AT16"/>
  <c r="BB16"/>
  <c r="H17"/>
  <c r="P17"/>
  <c r="X17"/>
  <c r="AF17"/>
  <c r="AR17"/>
  <c r="T18"/>
  <c r="AJ18"/>
  <c r="AZ18"/>
  <c r="L19"/>
  <c r="P3"/>
  <c r="V3"/>
  <c r="AD3"/>
  <c r="AT3"/>
  <c r="BB3"/>
  <c r="P4"/>
  <c r="X4"/>
  <c r="AN4"/>
  <c r="AV4"/>
  <c r="J5"/>
  <c r="R5"/>
  <c r="AH5"/>
  <c r="AP5"/>
  <c r="L6"/>
  <c r="T6"/>
  <c r="AJ6"/>
  <c r="AR6"/>
  <c r="N7"/>
  <c r="V7"/>
  <c r="AL7"/>
  <c r="AT7"/>
  <c r="H8"/>
  <c r="P8"/>
  <c r="AF8"/>
  <c r="AN8"/>
  <c r="BD8"/>
  <c r="J9"/>
  <c r="Z9"/>
  <c r="AH9"/>
  <c r="AP9"/>
  <c r="L10"/>
  <c r="T10"/>
  <c r="AJ10"/>
  <c r="AR10"/>
  <c r="N11"/>
  <c r="V11"/>
  <c r="AL11"/>
  <c r="AT11"/>
  <c r="H12"/>
  <c r="P12"/>
  <c r="AF12"/>
  <c r="AN12"/>
  <c r="BD12"/>
  <c r="J13"/>
  <c r="Z13"/>
  <c r="AH13"/>
  <c r="AX13"/>
  <c r="L14"/>
  <c r="AB14"/>
  <c r="AJ14"/>
  <c r="AZ14"/>
  <c r="N15"/>
  <c r="AD15"/>
  <c r="AL15"/>
  <c r="BB15"/>
  <c r="H16"/>
  <c r="X16"/>
  <c r="AF16"/>
  <c r="AN16"/>
  <c r="BD16"/>
  <c r="J17"/>
  <c r="Z17"/>
  <c r="AH17"/>
  <c r="H18"/>
  <c r="X18"/>
  <c r="BD18"/>
  <c r="P19"/>
  <c r="T3"/>
  <c r="AB3"/>
  <c r="AR3"/>
  <c r="AZ3"/>
  <c r="V4"/>
  <c r="AD4"/>
  <c r="AT4"/>
  <c r="BB4"/>
  <c r="P5"/>
  <c r="X5"/>
  <c r="AN5"/>
  <c r="AV5"/>
  <c r="J6"/>
  <c r="R6"/>
  <c r="AH6"/>
  <c r="AP6"/>
  <c r="AX6"/>
  <c r="T7"/>
  <c r="AB7"/>
  <c r="AR7"/>
  <c r="AZ7"/>
  <c r="V8"/>
  <c r="AD8"/>
  <c r="AT8"/>
  <c r="BB8"/>
  <c r="P9"/>
  <c r="X9"/>
  <c r="AN9"/>
  <c r="AV9"/>
  <c r="J10"/>
  <c r="R10"/>
  <c r="AH10"/>
  <c r="AP10"/>
  <c r="J3"/>
  <c r="R3"/>
  <c r="Z3"/>
  <c r="AH3"/>
  <c r="AP3"/>
  <c r="AX3"/>
  <c r="L4"/>
  <c r="T4"/>
  <c r="AB4"/>
  <c r="AJ4"/>
  <c r="AR4"/>
  <c r="AZ4"/>
  <c r="N5"/>
  <c r="V5"/>
  <c r="AD5"/>
  <c r="AL5"/>
  <c r="AT5"/>
  <c r="BB5"/>
  <c r="H6"/>
  <c r="P6"/>
  <c r="X6"/>
  <c r="AF6"/>
  <c r="AN6"/>
  <c r="AV6"/>
  <c r="BD6"/>
  <c r="J7"/>
  <c r="R7"/>
  <c r="Z7"/>
  <c r="AH7"/>
  <c r="AP7"/>
  <c r="AX7"/>
  <c r="L8"/>
  <c r="T8"/>
  <c r="AB8"/>
  <c r="AJ8"/>
  <c r="AR8"/>
  <c r="AZ8"/>
  <c r="N9"/>
  <c r="V9"/>
  <c r="AD9"/>
  <c r="AL9"/>
  <c r="AT9"/>
  <c r="BB9"/>
  <c r="H10"/>
  <c r="P10"/>
  <c r="X10"/>
  <c r="AF10"/>
  <c r="AN10"/>
  <c r="AV10"/>
  <c r="BD10"/>
  <c r="J11"/>
  <c r="R11"/>
  <c r="Z11"/>
  <c r="AH11"/>
  <c r="AP11"/>
  <c r="AX11"/>
  <c r="L12"/>
  <c r="T12"/>
  <c r="AB12"/>
  <c r="AJ12"/>
  <c r="AR12"/>
  <c r="AZ12"/>
  <c r="N13"/>
  <c r="V13"/>
  <c r="AD13"/>
  <c r="AL13"/>
  <c r="AT13"/>
  <c r="BB13"/>
  <c r="H14"/>
  <c r="P14"/>
  <c r="X14"/>
  <c r="AF14"/>
  <c r="AN14"/>
  <c r="AV14"/>
  <c r="BD14"/>
  <c r="J15"/>
  <c r="R15"/>
  <c r="Z15"/>
  <c r="AH15"/>
  <c r="AP15"/>
  <c r="AX15"/>
  <c r="L16"/>
  <c r="T16"/>
  <c r="AB16"/>
  <c r="AJ16"/>
  <c r="AR16"/>
  <c r="AZ16"/>
  <c r="N17"/>
  <c r="V17"/>
  <c r="AD17"/>
  <c r="AN17"/>
  <c r="BD17"/>
  <c r="P18"/>
  <c r="AF18"/>
  <c r="AV18"/>
  <c r="BE20"/>
  <c r="BA20"/>
  <c r="AW20"/>
  <c r="AS20"/>
  <c r="AO20"/>
  <c r="AK20"/>
  <c r="AG20"/>
  <c r="AC20"/>
  <c r="Y20"/>
  <c r="U20"/>
  <c r="Q20"/>
  <c r="M20"/>
  <c r="I20"/>
  <c r="BE19"/>
  <c r="BA19"/>
  <c r="AW19"/>
  <c r="AS19"/>
  <c r="AO19"/>
  <c r="AK19"/>
  <c r="AG19"/>
  <c r="AC19"/>
  <c r="Y19"/>
  <c r="U19"/>
  <c r="Q19"/>
  <c r="M19"/>
  <c r="I19"/>
  <c r="BE18"/>
  <c r="BA18"/>
  <c r="AW18"/>
  <c r="AS18"/>
  <c r="AO18"/>
  <c r="AK18"/>
  <c r="AG18"/>
  <c r="AC18"/>
  <c r="Y18"/>
  <c r="U18"/>
  <c r="Q18"/>
  <c r="M18"/>
  <c r="I18"/>
  <c r="BE17"/>
  <c r="BA17"/>
  <c r="AW17"/>
  <c r="AS17"/>
  <c r="AO17"/>
  <c r="AK17"/>
  <c r="AG17"/>
  <c r="AC17"/>
  <c r="Y17"/>
  <c r="U17"/>
  <c r="Q17"/>
  <c r="M17"/>
  <c r="I17"/>
  <c r="BE16"/>
  <c r="BA16"/>
  <c r="AW16"/>
  <c r="AS16"/>
  <c r="AO16"/>
  <c r="AK16"/>
  <c r="AG16"/>
  <c r="AC16"/>
  <c r="Y16"/>
  <c r="U16"/>
  <c r="Q16"/>
  <c r="M16"/>
  <c r="I16"/>
  <c r="BE15"/>
  <c r="BA15"/>
  <c r="AW15"/>
  <c r="AS15"/>
  <c r="AO15"/>
  <c r="AK15"/>
  <c r="AG15"/>
  <c r="AC15"/>
  <c r="Y15"/>
  <c r="U15"/>
  <c r="Q15"/>
  <c r="M15"/>
  <c r="I15"/>
  <c r="BE14"/>
  <c r="BA14"/>
  <c r="AW14"/>
  <c r="AS14"/>
  <c r="AO14"/>
  <c r="AK14"/>
  <c r="AG14"/>
  <c r="AC14"/>
  <c r="Y14"/>
  <c r="U14"/>
  <c r="Q14"/>
  <c r="M14"/>
  <c r="I14"/>
  <c r="BE13"/>
  <c r="BA13"/>
  <c r="AW13"/>
  <c r="AS13"/>
  <c r="AO13"/>
  <c r="AK13"/>
  <c r="AG13"/>
  <c r="AC13"/>
  <c r="Y13"/>
  <c r="U13"/>
  <c r="Q13"/>
  <c r="M13"/>
  <c r="I13"/>
  <c r="BE12"/>
  <c r="BA12"/>
  <c r="AW12"/>
  <c r="AS12"/>
  <c r="AO12"/>
  <c r="AK12"/>
  <c r="AG12"/>
  <c r="AC12"/>
  <c r="Y12"/>
  <c r="U12"/>
  <c r="Q12"/>
  <c r="M12"/>
  <c r="I12"/>
  <c r="BE11"/>
  <c r="BA11"/>
  <c r="AW11"/>
  <c r="AS11"/>
  <c r="AO11"/>
  <c r="AK11"/>
  <c r="AG11"/>
  <c r="AC11"/>
  <c r="Y11"/>
  <c r="U11"/>
  <c r="Q11"/>
  <c r="M11"/>
  <c r="I11"/>
  <c r="BE10"/>
  <c r="BA10"/>
  <c r="AW10"/>
  <c r="AS10"/>
  <c r="AO10"/>
  <c r="AK10"/>
  <c r="AG10"/>
  <c r="AC10"/>
  <c r="Y10"/>
  <c r="U10"/>
  <c r="Q10"/>
  <c r="M10"/>
  <c r="I10"/>
  <c r="BE9"/>
  <c r="BA9"/>
  <c r="AW9"/>
  <c r="AS9"/>
  <c r="AO9"/>
  <c r="AK9"/>
  <c r="AG9"/>
  <c r="AC9"/>
  <c r="Y9"/>
  <c r="U9"/>
  <c r="Q9"/>
  <c r="M9"/>
  <c r="I9"/>
  <c r="BE8"/>
  <c r="BA8"/>
  <c r="AW8"/>
  <c r="AS8"/>
  <c r="AO8"/>
  <c r="AK8"/>
  <c r="AG8"/>
  <c r="AC8"/>
  <c r="Y8"/>
  <c r="U8"/>
  <c r="Q8"/>
  <c r="M8"/>
  <c r="I8"/>
  <c r="BE7"/>
  <c r="BA7"/>
  <c r="AW7"/>
  <c r="AS7"/>
  <c r="AO7"/>
  <c r="AK7"/>
  <c r="AG7"/>
  <c r="AC7"/>
  <c r="Y7"/>
  <c r="U7"/>
  <c r="Q7"/>
  <c r="M7"/>
  <c r="I7"/>
  <c r="BE6"/>
  <c r="BA6"/>
  <c r="AW6"/>
  <c r="AS6"/>
  <c r="AO6"/>
  <c r="AK6"/>
  <c r="AG6"/>
  <c r="AC6"/>
  <c r="Y6"/>
  <c r="U6"/>
  <c r="Q6"/>
  <c r="M6"/>
  <c r="I6"/>
  <c r="BE5"/>
  <c r="BA5"/>
  <c r="AW5"/>
  <c r="AS5"/>
  <c r="AO5"/>
  <c r="AK5"/>
  <c r="AG5"/>
  <c r="AC5"/>
  <c r="Y5"/>
  <c r="U5"/>
  <c r="Q5"/>
  <c r="M5"/>
  <c r="I5"/>
  <c r="BE4"/>
  <c r="BA4"/>
  <c r="AW4"/>
  <c r="AS4"/>
  <c r="AO4"/>
  <c r="AK4"/>
  <c r="AG4"/>
  <c r="AC4"/>
  <c r="Y4"/>
  <c r="U4"/>
  <c r="Q4"/>
  <c r="M4"/>
  <c r="I4"/>
  <c r="BE3"/>
  <c r="BA3"/>
  <c r="AW3"/>
  <c r="AS3"/>
  <c r="AO3"/>
  <c r="AK3"/>
  <c r="AG3"/>
  <c r="AC3"/>
  <c r="Y3"/>
  <c r="U3"/>
  <c r="Q3"/>
  <c r="M3"/>
  <c r="I3"/>
  <c r="V20"/>
  <c r="N20"/>
  <c r="J20"/>
  <c r="AX19"/>
  <c r="AT19"/>
  <c r="AL19"/>
  <c r="AH19"/>
  <c r="Z19"/>
  <c r="V19"/>
  <c r="N19"/>
  <c r="J19"/>
  <c r="AX18"/>
  <c r="AT18"/>
  <c r="AL18"/>
  <c r="AH18"/>
  <c r="Z18"/>
  <c r="V18"/>
  <c r="N18"/>
  <c r="J18"/>
  <c r="AX17"/>
  <c r="AT17"/>
  <c r="AL17"/>
  <c r="BB20"/>
  <c r="AX20"/>
  <c r="AT20"/>
  <c r="AP20"/>
  <c r="AL20"/>
  <c r="AH20"/>
  <c r="AD20"/>
  <c r="Z20"/>
  <c r="R20"/>
  <c r="BB19"/>
  <c r="AP19"/>
  <c r="AD19"/>
  <c r="R19"/>
  <c r="BB18"/>
  <c r="AP18"/>
  <c r="AD18"/>
  <c r="R18"/>
  <c r="BB17"/>
  <c r="AP17"/>
  <c r="BC20"/>
  <c r="AY20"/>
  <c r="AU20"/>
  <c r="AQ20"/>
  <c r="AM20"/>
  <c r="AI20"/>
  <c r="AE20"/>
  <c r="AA20"/>
  <c r="W20"/>
  <c r="S20"/>
  <c r="O20"/>
  <c r="K20"/>
  <c r="BC19"/>
  <c r="AY19"/>
  <c r="AU19"/>
  <c r="AQ19"/>
  <c r="AM19"/>
  <c r="AI19"/>
  <c r="AE19"/>
  <c r="AA19"/>
  <c r="W19"/>
  <c r="S19"/>
  <c r="O19"/>
  <c r="K19"/>
  <c r="BC18"/>
  <c r="AY18"/>
  <c r="AU18"/>
  <c r="AQ18"/>
  <c r="AM18"/>
  <c r="AI18"/>
  <c r="AE18"/>
  <c r="AA18"/>
  <c r="W18"/>
  <c r="S18"/>
  <c r="O18"/>
  <c r="K18"/>
  <c r="BC17"/>
  <c r="AY17"/>
  <c r="AU17"/>
  <c r="AQ17"/>
  <c r="AM17"/>
  <c r="AI17"/>
  <c r="AE17"/>
  <c r="AA17"/>
  <c r="W17"/>
  <c r="S17"/>
  <c r="O17"/>
  <c r="K17"/>
  <c r="BC16"/>
  <c r="AY16"/>
  <c r="AU16"/>
  <c r="AQ16"/>
  <c r="AM16"/>
  <c r="AI16"/>
  <c r="AE16"/>
  <c r="AA16"/>
  <c r="W16"/>
  <c r="S16"/>
  <c r="O16"/>
  <c r="K16"/>
  <c r="BC15"/>
  <c r="AY15"/>
  <c r="AU15"/>
  <c r="AQ15"/>
  <c r="AM15"/>
  <c r="AI15"/>
  <c r="AE15"/>
  <c r="AA15"/>
  <c r="W15"/>
  <c r="S15"/>
  <c r="O15"/>
  <c r="K15"/>
  <c r="BC14"/>
  <c r="AY14"/>
  <c r="AU14"/>
  <c r="AQ14"/>
  <c r="AM14"/>
  <c r="AI14"/>
  <c r="AE14"/>
  <c r="AA14"/>
  <c r="W14"/>
  <c r="S14"/>
  <c r="O14"/>
  <c r="K14"/>
  <c r="BC13"/>
  <c r="AY13"/>
  <c r="AU13"/>
  <c r="AQ13"/>
  <c r="AM13"/>
  <c r="AI13"/>
  <c r="AE13"/>
  <c r="AA13"/>
  <c r="W13"/>
  <c r="S13"/>
  <c r="O13"/>
  <c r="K13"/>
  <c r="BC12"/>
  <c r="AY12"/>
  <c r="AU12"/>
  <c r="AQ12"/>
  <c r="AM12"/>
  <c r="AI12"/>
  <c r="AE12"/>
  <c r="AA12"/>
  <c r="W12"/>
  <c r="S12"/>
  <c r="O12"/>
  <c r="K12"/>
  <c r="BC11"/>
  <c r="AY11"/>
  <c r="AU11"/>
  <c r="AQ11"/>
  <c r="AM11"/>
  <c r="AI11"/>
  <c r="AE11"/>
  <c r="AA11"/>
  <c r="W11"/>
  <c r="S11"/>
  <c r="O11"/>
  <c r="K11"/>
  <c r="BC10"/>
  <c r="AY10"/>
  <c r="AU10"/>
  <c r="AQ10"/>
  <c r="AM10"/>
  <c r="AI10"/>
  <c r="AE10"/>
  <c r="AA10"/>
  <c r="W10"/>
  <c r="S10"/>
  <c r="O10"/>
  <c r="K10"/>
  <c r="BC9"/>
  <c r="AY9"/>
  <c r="AU9"/>
  <c r="AQ9"/>
  <c r="AM9"/>
  <c r="AI9"/>
  <c r="AE9"/>
  <c r="AA9"/>
  <c r="W9"/>
  <c r="S9"/>
  <c r="O9"/>
  <c r="K9"/>
  <c r="BC8"/>
  <c r="AY8"/>
  <c r="AU8"/>
  <c r="AQ8"/>
  <c r="AM8"/>
  <c r="AI8"/>
  <c r="AE8"/>
  <c r="AA8"/>
  <c r="W8"/>
  <c r="S8"/>
  <c r="O8"/>
  <c r="K8"/>
  <c r="BC7"/>
  <c r="AY7"/>
  <c r="AU7"/>
  <c r="AQ7"/>
  <c r="AM7"/>
  <c r="AI7"/>
  <c r="AE7"/>
  <c r="AA7"/>
  <c r="W7"/>
  <c r="S7"/>
  <c r="O7"/>
  <c r="K7"/>
  <c r="BC6"/>
  <c r="AY6"/>
  <c r="AU6"/>
  <c r="AQ6"/>
  <c r="AM6"/>
  <c r="AI6"/>
  <c r="AE6"/>
  <c r="AA6"/>
  <c r="W6"/>
  <c r="S6"/>
  <c r="O6"/>
  <c r="K6"/>
  <c r="BC5"/>
  <c r="AY5"/>
  <c r="AU5"/>
  <c r="AQ5"/>
  <c r="AM5"/>
  <c r="AI5"/>
  <c r="AE5"/>
  <c r="AA5"/>
  <c r="W5"/>
  <c r="S5"/>
  <c r="O5"/>
  <c r="K5"/>
  <c r="BC4"/>
  <c r="AY4"/>
  <c r="AU4"/>
  <c r="AQ4"/>
  <c r="AM4"/>
  <c r="AI4"/>
  <c r="AE4"/>
  <c r="AA4"/>
  <c r="W4"/>
  <c r="S4"/>
  <c r="O4"/>
  <c r="K4"/>
  <c r="BC3"/>
  <c r="AY3"/>
  <c r="AU3"/>
  <c r="AQ3"/>
  <c r="AM3"/>
  <c r="AI3"/>
  <c r="AE3"/>
  <c r="AA3"/>
  <c r="W3"/>
  <c r="S3"/>
  <c r="O3"/>
  <c r="K3"/>
  <c r="BD20"/>
  <c r="AZ20"/>
  <c r="AV20"/>
  <c r="AR20"/>
  <c r="AN20"/>
  <c r="AJ20"/>
  <c r="AF20"/>
  <c r="AB20"/>
  <c r="X20"/>
  <c r="T20"/>
  <c r="P20"/>
  <c r="L20"/>
  <c r="H20"/>
  <c r="BD19"/>
  <c r="AZ19"/>
  <c r="AV19"/>
  <c r="AR19"/>
  <c r="AN19"/>
  <c r="AJ19"/>
  <c r="AF19"/>
  <c r="AB19"/>
  <c r="X19"/>
  <c r="X3"/>
  <c r="AF3"/>
  <c r="AN3"/>
  <c r="AV3"/>
  <c r="BD3"/>
  <c r="J4"/>
  <c r="R4"/>
  <c r="Z4"/>
  <c r="AH4"/>
  <c r="AP4"/>
  <c r="AX4"/>
  <c r="L5"/>
  <c r="T5"/>
  <c r="AB5"/>
  <c r="AJ5"/>
  <c r="AR5"/>
  <c r="AZ5"/>
  <c r="N6"/>
  <c r="V6"/>
  <c r="AD6"/>
  <c r="AL6"/>
  <c r="AT6"/>
  <c r="BB6"/>
  <c r="H7"/>
  <c r="P7"/>
  <c r="X7"/>
  <c r="AF7"/>
  <c r="AN7"/>
  <c r="AV7"/>
  <c r="BD7"/>
  <c r="J8"/>
  <c r="R8"/>
  <c r="Z8"/>
  <c r="AH8"/>
  <c r="AP8"/>
  <c r="AX8"/>
  <c r="L9"/>
  <c r="T9"/>
  <c r="AB9"/>
  <c r="AJ9"/>
  <c r="AR9"/>
  <c r="AZ9"/>
  <c r="N10"/>
  <c r="V10"/>
  <c r="AD10"/>
  <c r="AL10"/>
  <c r="AT10"/>
  <c r="BB10"/>
  <c r="H11"/>
  <c r="P11"/>
  <c r="X11"/>
  <c r="AF11"/>
  <c r="AN11"/>
  <c r="AV11"/>
  <c r="BD11"/>
  <c r="J12"/>
  <c r="R12"/>
  <c r="Z12"/>
  <c r="AH12"/>
  <c r="AP12"/>
  <c r="AX12"/>
  <c r="L13"/>
  <c r="T13"/>
  <c r="AB13"/>
  <c r="AJ13"/>
  <c r="AR13"/>
  <c r="AZ13"/>
  <c r="N14"/>
  <c r="V14"/>
  <c r="AD14"/>
  <c r="AL14"/>
  <c r="AT14"/>
  <c r="BB14"/>
  <c r="H15"/>
  <c r="P15"/>
  <c r="X15"/>
  <c r="AF15"/>
  <c r="AN15"/>
  <c r="AV15"/>
  <c r="BD15"/>
  <c r="J16"/>
  <c r="R16"/>
  <c r="Z16"/>
  <c r="AH16"/>
  <c r="AP16"/>
  <c r="AX16"/>
  <c r="L17"/>
  <c r="T17"/>
  <c r="AB17"/>
  <c r="AJ17"/>
  <c r="AZ17"/>
  <c r="L18"/>
  <c r="AB18"/>
  <c r="AR18"/>
  <c r="T19"/>
  <c r="E141"/>
  <c r="D141"/>
  <c r="F141"/>
  <c r="BF19" l="1"/>
  <c r="BF3"/>
  <c r="BF16"/>
  <c r="BF17"/>
  <c r="BF4"/>
  <c r="BF14"/>
  <c r="BF7"/>
  <c r="BF11"/>
  <c r="BF8"/>
  <c r="BF9"/>
  <c r="BF5"/>
  <c r="BF10"/>
  <c r="BF18"/>
  <c r="BF15"/>
  <c r="BF20"/>
  <c r="BF6"/>
  <c r="BF12"/>
  <c r="BF13"/>
</calcChain>
</file>

<file path=xl/comments1.xml><?xml version="1.0" encoding="utf-8"?>
<comments xmlns="http://schemas.openxmlformats.org/spreadsheetml/2006/main">
  <authors>
    <author>Administrator</author>
  </authors>
  <commentList>
    <comment ref="A136" authorId="0">
      <text>
        <r>
          <rPr>
            <sz val="9"/>
            <rFont val="宋体"/>
            <charset val="134"/>
          </rPr>
          <t>沈</t>
        </r>
        <r>
          <rPr>
            <sz val="9"/>
            <rFont val="Tahoma"/>
            <family val="2"/>
          </rPr>
          <t>201</t>
        </r>
        <r>
          <rPr>
            <sz val="9"/>
            <rFont val="宋体"/>
            <charset val="134"/>
          </rPr>
          <t>；杨</t>
        </r>
        <r>
          <rPr>
            <sz val="9"/>
            <rFont val="Tahoma"/>
            <family val="2"/>
          </rPr>
          <t>204.</t>
        </r>
      </text>
    </comment>
    <comment ref="A226" authorId="0">
      <text>
        <r>
          <rPr>
            <sz val="9"/>
            <rFont val="宋体"/>
            <charset val="134"/>
          </rPr>
          <t>陆</t>
        </r>
        <r>
          <rPr>
            <sz val="9"/>
            <rFont val="Tahoma"/>
            <family val="2"/>
          </rPr>
          <t>201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family val="2"/>
          </rPr>
          <t>104</t>
        </r>
      </text>
    </comment>
    <comment ref="A316" authorId="0">
      <text>
        <r>
          <rPr>
            <sz val="9"/>
            <rFont val="Tahoma"/>
            <family val="2"/>
          </rPr>
          <t>104</t>
        </r>
        <r>
          <rPr>
            <sz val="9"/>
            <rFont val="宋体"/>
            <charset val="134"/>
          </rPr>
          <t>选</t>
        </r>
        <r>
          <rPr>
            <sz val="9"/>
            <rFont val="Tahoma"/>
            <family val="2"/>
          </rPr>
          <t>+101</t>
        </r>
        <r>
          <rPr>
            <sz val="9"/>
            <rFont val="宋体"/>
            <charset val="134"/>
          </rPr>
          <t>选</t>
        </r>
      </text>
    </comment>
    <comment ref="A391" authorId="0">
      <text>
        <r>
          <rPr>
            <sz val="9"/>
            <rFont val="Tahoma"/>
            <family val="2"/>
          </rPr>
          <t>104</t>
        </r>
        <r>
          <rPr>
            <sz val="9"/>
            <rFont val="宋体"/>
            <charset val="134"/>
          </rPr>
          <t>物必</t>
        </r>
        <r>
          <rPr>
            <sz val="9"/>
            <rFont val="Tahoma"/>
            <family val="2"/>
          </rPr>
          <t>+101</t>
        </r>
        <r>
          <rPr>
            <sz val="9"/>
            <rFont val="宋体"/>
            <charset val="134"/>
          </rPr>
          <t>必</t>
        </r>
      </text>
    </comment>
    <comment ref="A406" authorId="0">
      <text>
        <r>
          <rPr>
            <sz val="9"/>
            <rFont val="Tahoma"/>
            <family val="2"/>
          </rPr>
          <t>104</t>
        </r>
        <r>
          <rPr>
            <sz val="9"/>
            <rFont val="宋体"/>
            <charset val="134"/>
          </rPr>
          <t>班史必学生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159" authorId="0">
      <text>
        <r>
          <rPr>
            <b/>
            <sz val="9"/>
            <color indexed="81"/>
            <rFont val="宋体"/>
            <family val="3"/>
            <charset val="134"/>
          </rPr>
          <t>恢复</t>
        </r>
      </text>
    </comment>
    <comment ref="D163" authorId="0">
      <text>
        <r>
          <rPr>
            <b/>
            <sz val="9"/>
            <color indexed="81"/>
            <rFont val="宋体"/>
            <family val="3"/>
            <charset val="134"/>
          </rPr>
          <t>恢复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2021.3.3</t>
        </r>
        <r>
          <rPr>
            <sz val="9"/>
            <rFont val="宋体"/>
            <charset val="134"/>
          </rPr>
          <t>前为张婷婷。</t>
        </r>
      </text>
    </comment>
  </commentList>
</comments>
</file>

<file path=xl/sharedStrings.xml><?xml version="1.0" encoding="utf-8"?>
<sst xmlns="http://schemas.openxmlformats.org/spreadsheetml/2006/main" count="5915" uniqueCount="401">
  <si>
    <t>名称</t>
  </si>
  <si>
    <t>区域</t>
  </si>
  <si>
    <t>位置</t>
  </si>
  <si>
    <t>班级</t>
  </si>
  <si>
    <t>xq</t>
  </si>
  <si>
    <t>name</t>
  </si>
  <si>
    <t>nj</t>
  </si>
  <si>
    <t>bj</t>
  </si>
  <si>
    <t>bjA</t>
  </si>
  <si>
    <t>jc</t>
  </si>
  <si>
    <t>jcA</t>
  </si>
  <si>
    <t>吴新红</t>
  </si>
  <si>
    <t>吴新红103</t>
  </si>
  <si>
    <t>郭 健</t>
  </si>
  <si>
    <t>吴新红208</t>
  </si>
  <si>
    <t>宋武美</t>
  </si>
  <si>
    <t>吴新红306</t>
  </si>
  <si>
    <t>吴新红406</t>
  </si>
  <si>
    <t>吴新红503</t>
  </si>
  <si>
    <t>宋武美103</t>
  </si>
  <si>
    <t>宋武美208</t>
  </si>
  <si>
    <t>宋武美306</t>
  </si>
  <si>
    <t>宋武美406</t>
  </si>
  <si>
    <t>宋武美503</t>
  </si>
  <si>
    <t>李 庆103</t>
  </si>
  <si>
    <t>李 庆209</t>
  </si>
  <si>
    <t>李 庆210</t>
  </si>
  <si>
    <t>李 庆306</t>
  </si>
  <si>
    <t>李 庆401</t>
  </si>
  <si>
    <t>李 庆503</t>
  </si>
  <si>
    <t>左军令103</t>
  </si>
  <si>
    <t>左军令209</t>
  </si>
  <si>
    <t>左军令210</t>
  </si>
  <si>
    <t>左军令306</t>
  </si>
  <si>
    <t>左军令401</t>
  </si>
  <si>
    <t>左军令503</t>
  </si>
  <si>
    <t>谷燕霞</t>
  </si>
  <si>
    <t>日     课     表</t>
  </si>
  <si>
    <t>高一语文</t>
  </si>
  <si>
    <t>节次\星期</t>
  </si>
  <si>
    <t>周一</t>
  </si>
  <si>
    <t>周二</t>
  </si>
  <si>
    <t>周三</t>
  </si>
  <si>
    <t>周四</t>
  </si>
  <si>
    <t>周五</t>
  </si>
  <si>
    <t>01</t>
  </si>
  <si>
    <t>02</t>
  </si>
  <si>
    <t>03</t>
  </si>
  <si>
    <t>04</t>
  </si>
  <si>
    <t>教</t>
  </si>
  <si>
    <t>05</t>
  </si>
  <si>
    <t>研</t>
  </si>
  <si>
    <t>06</t>
  </si>
  <si>
    <t>07</t>
  </si>
  <si>
    <t>08</t>
  </si>
  <si>
    <t>09</t>
  </si>
  <si>
    <t>10</t>
  </si>
  <si>
    <t>教务处：2021-3-3</t>
  </si>
  <si>
    <t/>
  </si>
  <si>
    <t>王晓燕</t>
  </si>
  <si>
    <t>鲁灿琪</t>
  </si>
  <si>
    <t>尹 景</t>
  </si>
  <si>
    <t>张碧琰</t>
  </si>
  <si>
    <t>沈 静</t>
  </si>
  <si>
    <t>郑梦叶</t>
  </si>
  <si>
    <t>高一数学</t>
  </si>
  <si>
    <t>李月华</t>
  </si>
  <si>
    <t>沈晓群</t>
  </si>
  <si>
    <t>沈玉根、杨永明</t>
  </si>
  <si>
    <t>潘妙妙</t>
  </si>
  <si>
    <t>仲一萍</t>
  </si>
  <si>
    <t>教务处：20201-3-3</t>
  </si>
  <si>
    <t>孙国芳</t>
  </si>
  <si>
    <t>高一英语</t>
  </si>
  <si>
    <t>陈 羚</t>
  </si>
  <si>
    <t>陈 玲</t>
  </si>
  <si>
    <t>陆 虹、石红芳</t>
  </si>
  <si>
    <t>沈 英</t>
  </si>
  <si>
    <t>朱 铁</t>
  </si>
  <si>
    <t>黄雪军</t>
  </si>
  <si>
    <t>高一物理</t>
  </si>
  <si>
    <t>1选</t>
  </si>
  <si>
    <t>5必</t>
  </si>
  <si>
    <t>徐爱荣</t>
  </si>
  <si>
    <t>2选</t>
  </si>
  <si>
    <t>张雪侠</t>
  </si>
  <si>
    <t>3选</t>
  </si>
  <si>
    <t>金 吉</t>
  </si>
  <si>
    <t>4必</t>
  </si>
  <si>
    <t>4选</t>
  </si>
  <si>
    <t>钱志方</t>
  </si>
  <si>
    <t>6必</t>
  </si>
  <si>
    <t>李 庆</t>
  </si>
  <si>
    <t>高一化学</t>
  </si>
  <si>
    <t>龚荣华</t>
  </si>
  <si>
    <t>谢振巍</t>
  </si>
  <si>
    <t>卜海龙</t>
  </si>
  <si>
    <t>施 强</t>
  </si>
  <si>
    <t>邹德安</t>
  </si>
  <si>
    <t>徐 萃</t>
  </si>
  <si>
    <t>徐明芳</t>
  </si>
  <si>
    <t>高一生物</t>
  </si>
  <si>
    <t>吴剑英</t>
  </si>
  <si>
    <t>5/6</t>
  </si>
  <si>
    <t>王瑞雪</t>
  </si>
  <si>
    <t>梁谌祎</t>
  </si>
  <si>
    <t>高一政治</t>
  </si>
  <si>
    <t>沈小红</t>
  </si>
  <si>
    <t>5/6选</t>
  </si>
  <si>
    <t>冯兆红</t>
  </si>
  <si>
    <t>5/6必</t>
  </si>
  <si>
    <t>董美美</t>
  </si>
  <si>
    <t>高一历史</t>
  </si>
  <si>
    <t>6选</t>
  </si>
  <si>
    <t>2必</t>
  </si>
  <si>
    <t>张国超</t>
  </si>
  <si>
    <t>3必</t>
  </si>
  <si>
    <t>吴 娟</t>
  </si>
  <si>
    <t>高一、二历史</t>
  </si>
  <si>
    <t>朱根林</t>
  </si>
  <si>
    <t>陈 刚</t>
  </si>
  <si>
    <t>高一、三地理</t>
  </si>
  <si>
    <t>胡继康</t>
  </si>
  <si>
    <t>周春燕</t>
  </si>
  <si>
    <t>高一、二地理</t>
  </si>
  <si>
    <t>教务处：2021-3-9</t>
  </si>
  <si>
    <t>汪 俊</t>
  </si>
  <si>
    <t>高一地理</t>
  </si>
  <si>
    <t>张海霞</t>
  </si>
  <si>
    <t>高一信息</t>
  </si>
  <si>
    <t>杨兆华</t>
  </si>
  <si>
    <t>毛月婷</t>
  </si>
  <si>
    <t>崔 凯</t>
  </si>
  <si>
    <t>刘红霞、冯劲松</t>
  </si>
  <si>
    <t>高一美术/音乐</t>
  </si>
  <si>
    <t>徐婷婷</t>
  </si>
  <si>
    <t>高一体育</t>
  </si>
  <si>
    <t>李科露</t>
  </si>
  <si>
    <t>活</t>
  </si>
  <si>
    <t>陈青梅</t>
  </si>
  <si>
    <t>高二语文</t>
  </si>
  <si>
    <t>张婷婷</t>
  </si>
  <si>
    <t>仲辰舟</t>
  </si>
  <si>
    <t>3班</t>
  </si>
  <si>
    <t>教务处：2021-2-22</t>
  </si>
  <si>
    <t>朱 渊</t>
  </si>
  <si>
    <t>李婧慧</t>
  </si>
  <si>
    <t>沈亚平</t>
  </si>
  <si>
    <t>高二数学</t>
  </si>
  <si>
    <t>吴建琴</t>
  </si>
  <si>
    <t>2班</t>
  </si>
  <si>
    <t>钱瑶强</t>
  </si>
  <si>
    <t>倪高见</t>
  </si>
  <si>
    <t>4班</t>
  </si>
  <si>
    <t>王 薇</t>
  </si>
  <si>
    <t>5班</t>
  </si>
  <si>
    <t>教务处：2021-3-1</t>
  </si>
  <si>
    <t>杨雯洁</t>
  </si>
  <si>
    <t>高二英语</t>
  </si>
  <si>
    <t>汪 磊</t>
  </si>
  <si>
    <t>陶雯雯</t>
  </si>
  <si>
    <t>陈 霞</t>
  </si>
  <si>
    <t>魏善全</t>
  </si>
  <si>
    <t>冯橼庭</t>
  </si>
  <si>
    <t>高二物理</t>
  </si>
  <si>
    <t>罗正范</t>
  </si>
  <si>
    <t>衡科学</t>
  </si>
  <si>
    <t>高二化学</t>
  </si>
  <si>
    <t>俞红成</t>
  </si>
  <si>
    <t>高二生物</t>
  </si>
  <si>
    <t>蔡文清</t>
  </si>
  <si>
    <t>黄梅红</t>
  </si>
  <si>
    <t>高二政治</t>
  </si>
  <si>
    <t>1班</t>
  </si>
  <si>
    <t>郑傲翾</t>
  </si>
  <si>
    <t>5选（含2班史生政8人）</t>
  </si>
  <si>
    <t>2选（29人）</t>
  </si>
  <si>
    <t>陈金定</t>
  </si>
  <si>
    <t>高二历史</t>
  </si>
  <si>
    <t>高二、一历史</t>
  </si>
  <si>
    <t>周 平</t>
  </si>
  <si>
    <t>高二地理</t>
  </si>
  <si>
    <t>高二、一地理</t>
  </si>
  <si>
    <t>凌 虹</t>
  </si>
  <si>
    <t>高二体育</t>
  </si>
  <si>
    <t>杨文学</t>
  </si>
  <si>
    <t>龚叶莲</t>
  </si>
  <si>
    <t>高三语文</t>
  </si>
  <si>
    <t>教务处：2020-12-7</t>
  </si>
  <si>
    <t>王 尚</t>
  </si>
  <si>
    <t>江建琴</t>
  </si>
  <si>
    <t>袁长喜</t>
  </si>
  <si>
    <t>陆 明</t>
  </si>
  <si>
    <t>班</t>
  </si>
  <si>
    <t>陈 瑛</t>
  </si>
  <si>
    <t>徐爱丽</t>
  </si>
  <si>
    <t>赵 敏</t>
  </si>
  <si>
    <t>范之悦</t>
  </si>
  <si>
    <t>袁志红</t>
  </si>
  <si>
    <t>丁莉萍</t>
  </si>
  <si>
    <t>高三数学</t>
  </si>
  <si>
    <t>戴樟树</t>
  </si>
  <si>
    <t>凌佳丽</t>
  </si>
  <si>
    <t>倪建珍</t>
  </si>
  <si>
    <t>金玲红</t>
  </si>
  <si>
    <t>李 婧</t>
  </si>
  <si>
    <t>李国英</t>
  </si>
  <si>
    <t>许建冬</t>
  </si>
  <si>
    <t>殷开勇</t>
  </si>
  <si>
    <t>陆超群</t>
  </si>
  <si>
    <t>杨晶晶</t>
  </si>
  <si>
    <t>高三英语</t>
  </si>
  <si>
    <t>吴 佳</t>
  </si>
  <si>
    <t>王雯婷</t>
  </si>
  <si>
    <t>王 贤</t>
  </si>
  <si>
    <t>乔振华</t>
  </si>
  <si>
    <t>吴纪翠</t>
  </si>
  <si>
    <t>孔小莉</t>
  </si>
  <si>
    <t>徐 菁</t>
  </si>
  <si>
    <t>邵 静</t>
  </si>
  <si>
    <t>谈梦琦</t>
  </si>
  <si>
    <t>张 敏</t>
  </si>
  <si>
    <t>高三物理</t>
  </si>
  <si>
    <t>王碧君</t>
  </si>
  <si>
    <t>韦叶明</t>
  </si>
  <si>
    <t>沈春东</t>
  </si>
  <si>
    <t>高三化学</t>
  </si>
  <si>
    <t>谢国军</t>
  </si>
  <si>
    <t>高三生物</t>
  </si>
  <si>
    <t>计小妹</t>
  </si>
  <si>
    <t>傅雅勤</t>
  </si>
  <si>
    <t>陈 静</t>
  </si>
  <si>
    <t>高三政治</t>
  </si>
  <si>
    <t>宋锦春</t>
  </si>
  <si>
    <t>吕海英</t>
  </si>
  <si>
    <t>高三历史</t>
  </si>
  <si>
    <t>何 波</t>
  </si>
  <si>
    <t>李 响</t>
  </si>
  <si>
    <t>左军令</t>
  </si>
  <si>
    <t>高三地理</t>
  </si>
  <si>
    <t>俞 洁</t>
  </si>
  <si>
    <t>高三、一地理</t>
  </si>
  <si>
    <t>周钰昌</t>
  </si>
  <si>
    <t>高三体育</t>
  </si>
  <si>
    <t>顾 健</t>
  </si>
  <si>
    <t>张祎琪</t>
  </si>
  <si>
    <t>刷新日期</t>
  </si>
  <si>
    <t>101    课    程    表</t>
  </si>
  <si>
    <t>101任课教师</t>
  </si>
  <si>
    <t>教师一</t>
  </si>
  <si>
    <t>教师二</t>
  </si>
  <si>
    <t>教师三</t>
  </si>
  <si>
    <t>教师四</t>
  </si>
  <si>
    <t>教师五</t>
  </si>
  <si>
    <t>个人一</t>
  </si>
  <si>
    <t>个人二</t>
  </si>
  <si>
    <t>个人三</t>
  </si>
  <si>
    <t>个人四</t>
  </si>
  <si>
    <t>个人五</t>
  </si>
  <si>
    <t>数学</t>
  </si>
  <si>
    <t>物理</t>
  </si>
  <si>
    <t>地理</t>
  </si>
  <si>
    <t>英语</t>
  </si>
  <si>
    <t>政治</t>
  </si>
  <si>
    <t>生物</t>
  </si>
  <si>
    <t>美/音</t>
  </si>
  <si>
    <t>历史</t>
  </si>
  <si>
    <t>语文</t>
  </si>
  <si>
    <t>化学</t>
  </si>
  <si>
    <t>体育</t>
  </si>
  <si>
    <t>班会</t>
  </si>
  <si>
    <t>信息</t>
  </si>
  <si>
    <t>活动</t>
  </si>
  <si>
    <t>102    课    程    表</t>
  </si>
  <si>
    <t>102任课教师</t>
  </si>
  <si>
    <t>103    课    程    表</t>
  </si>
  <si>
    <t>103任课教师</t>
  </si>
  <si>
    <t>104    课    程    表</t>
  </si>
  <si>
    <t>104任课教师</t>
  </si>
  <si>
    <t>物/史必</t>
  </si>
  <si>
    <t>物/史选</t>
  </si>
  <si>
    <t>105    课    程    表</t>
  </si>
  <si>
    <t>105任课教师</t>
  </si>
  <si>
    <t>生/政必</t>
  </si>
  <si>
    <t>生/政选</t>
  </si>
  <si>
    <t>政选/政必</t>
  </si>
  <si>
    <t>106    课    程    表</t>
  </si>
  <si>
    <t>106任课教师</t>
  </si>
  <si>
    <t>201    课    程    表</t>
  </si>
  <si>
    <t>201任课教师</t>
  </si>
  <si>
    <t>202    课    程    表</t>
  </si>
  <si>
    <t>202任课教师</t>
  </si>
  <si>
    <r>
      <rPr>
        <b/>
        <sz val="12"/>
        <color theme="1"/>
        <rFont val="宋体"/>
        <charset val="134"/>
      </rPr>
      <t>地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政</t>
    </r>
    <r>
      <rPr>
        <b/>
        <sz val="9"/>
        <color theme="1"/>
        <rFont val="Times New Roman"/>
        <family val="1"/>
      </rPr>
      <t>8</t>
    </r>
    <r>
      <rPr>
        <b/>
        <sz val="9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</si>
  <si>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生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政</t>
    </r>
    <r>
      <rPr>
        <b/>
        <sz val="9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</si>
  <si>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地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政</t>
    </r>
    <r>
      <rPr>
        <b/>
        <sz val="12"/>
        <color theme="1"/>
        <rFont val="Times New Roman"/>
        <family val="1"/>
      </rPr>
      <t>8</t>
    </r>
    <r>
      <rPr>
        <b/>
        <sz val="9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</si>
  <si>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地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政</t>
    </r>
    <r>
      <rPr>
        <b/>
        <sz val="12"/>
        <color theme="1"/>
        <rFont val="Times New Roman"/>
        <family val="1"/>
      </rPr>
      <t>8</t>
    </r>
    <r>
      <rPr>
        <b/>
        <sz val="12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</si>
  <si>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生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政</t>
    </r>
    <r>
      <rPr>
        <sz val="9"/>
        <color theme="1"/>
        <rFont val="宋体"/>
        <charset val="134"/>
      </rPr>
      <t>选</t>
    </r>
  </si>
  <si>
    <t>203    课    程    表</t>
  </si>
  <si>
    <t>203任课教师</t>
  </si>
  <si>
    <t>204   课    程    表</t>
  </si>
  <si>
    <t>204任课教师</t>
  </si>
  <si>
    <t>205    课    程    表</t>
  </si>
  <si>
    <t>205任课教师</t>
  </si>
  <si>
    <r>
      <rPr>
        <b/>
        <sz val="12"/>
        <color theme="1"/>
        <rFont val="宋体"/>
        <charset val="134"/>
      </rPr>
      <t>政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化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地</t>
    </r>
    <r>
      <rPr>
        <b/>
        <sz val="9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</si>
  <si>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政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化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地</t>
    </r>
    <r>
      <rPr>
        <sz val="9"/>
        <color theme="1"/>
        <rFont val="宋体"/>
        <charset val="134"/>
      </rPr>
      <t>选</t>
    </r>
  </si>
  <si>
    <r>
      <rPr>
        <b/>
        <sz val="12"/>
        <color theme="1"/>
        <rFont val="宋体"/>
        <charset val="134"/>
      </rPr>
      <t>政</t>
    </r>
    <r>
      <rPr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化</t>
    </r>
    <r>
      <rPr>
        <b/>
        <sz val="9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地</t>
    </r>
    <r>
      <rPr>
        <b/>
        <sz val="9"/>
        <color theme="1"/>
        <rFont val="宋体"/>
        <charset val="134"/>
      </rPr>
      <t>选</t>
    </r>
  </si>
  <si>
    <t>301    课    程    表</t>
  </si>
  <si>
    <t>301任课教师</t>
  </si>
  <si>
    <t>302   课    程    表</t>
  </si>
  <si>
    <t>302任课教师</t>
  </si>
  <si>
    <t>303    课    程    表</t>
  </si>
  <si>
    <t>303任课教师</t>
  </si>
  <si>
    <t>304   课    程    表</t>
  </si>
  <si>
    <t>304任课教师</t>
  </si>
  <si>
    <t>305    课    程    表</t>
  </si>
  <si>
    <t>305任课教师</t>
  </si>
  <si>
    <t>306   课    程    表</t>
  </si>
  <si>
    <t>306任课教师</t>
  </si>
  <si>
    <t>307    课    程    表</t>
  </si>
  <si>
    <t>307任课教师</t>
  </si>
  <si>
    <t>308   课    程    表</t>
  </si>
  <si>
    <t>308任课教师</t>
  </si>
  <si>
    <t>309    课    程    表</t>
  </si>
  <si>
    <t>309任课教师</t>
  </si>
  <si>
    <t>310   课    程    表</t>
  </si>
  <si>
    <t>310任课教师</t>
  </si>
  <si>
    <t>地政化</t>
  </si>
  <si>
    <t>调整类型</t>
  </si>
  <si>
    <t>调整起始日期</t>
  </si>
  <si>
    <t>告知人</t>
  </si>
  <si>
    <t>科目1</t>
  </si>
  <si>
    <t>位置1</t>
  </si>
  <si>
    <t>任课教师1</t>
  </si>
  <si>
    <t>科目2</t>
  </si>
  <si>
    <t>位置2</t>
  </si>
  <si>
    <t>任课教师2</t>
  </si>
  <si>
    <t>更改日期</t>
  </si>
  <si>
    <t>课表调整</t>
  </si>
  <si>
    <t>任课调整</t>
  </si>
  <si>
    <t>(10)</t>
  </si>
  <si>
    <t>教师姓名</t>
  </si>
  <si>
    <t>科目</t>
  </si>
  <si>
    <t>任教高一班级数</t>
  </si>
  <si>
    <t>任教高二班级数</t>
  </si>
  <si>
    <t>任教高三班级数</t>
  </si>
  <si>
    <t>吴燕慧</t>
  </si>
  <si>
    <t>沈玉根</t>
  </si>
  <si>
    <t>杨永明</t>
  </si>
  <si>
    <t>陆 虹</t>
  </si>
  <si>
    <t>石红芳</t>
  </si>
  <si>
    <t>刘建明</t>
  </si>
  <si>
    <t>刘红霞</t>
  </si>
  <si>
    <t>美术</t>
  </si>
  <si>
    <t>冯劲松</t>
  </si>
  <si>
    <t>音乐</t>
  </si>
  <si>
    <t>计玮炜</t>
  </si>
  <si>
    <t>陈铭声</t>
  </si>
  <si>
    <t>吴建平</t>
  </si>
  <si>
    <t>钮金泉</t>
  </si>
  <si>
    <t>王建秋</t>
  </si>
  <si>
    <t>钱红珍</t>
  </si>
  <si>
    <t>医务</t>
  </si>
  <si>
    <t>年级</t>
  </si>
  <si>
    <t>年级首尾</t>
  </si>
  <si>
    <t>行数</t>
  </si>
  <si>
    <t>班型</t>
  </si>
  <si>
    <t>教师选科代码</t>
  </si>
  <si>
    <t>学科区域</t>
  </si>
  <si>
    <t>课改班</t>
  </si>
  <si>
    <r>
      <rPr>
        <sz val="11"/>
        <color theme="1"/>
        <rFont val="宋体"/>
        <charset val="134"/>
      </rPr>
      <t>李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庆</t>
    </r>
  </si>
  <si>
    <t>普高</t>
  </si>
  <si>
    <r>
      <rPr>
        <sz val="11"/>
        <color theme="1"/>
        <rFont val="宋体"/>
        <charset val="134"/>
      </rPr>
      <t>尹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景</t>
    </r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</si>
  <si>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玲</t>
    </r>
  </si>
  <si>
    <r>
      <rPr>
        <sz val="11"/>
        <color theme="1"/>
        <rFont val="宋体"/>
        <charset val="134"/>
      </rPr>
      <t>吴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娟</t>
    </r>
  </si>
  <si>
    <r>
      <rPr>
        <sz val="11"/>
        <color theme="1"/>
        <rFont val="宋体"/>
        <charset val="134"/>
      </rPr>
      <t>汪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俊</t>
    </r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</si>
  <si>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羚</t>
    </r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</si>
  <si>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刚</t>
    </r>
  </si>
  <si>
    <r>
      <rPr>
        <sz val="11"/>
        <color theme="1"/>
        <rFont val="宋体"/>
        <charset val="134"/>
      </rPr>
      <t>金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吉</t>
    </r>
  </si>
  <si>
    <r>
      <rPr>
        <sz val="11"/>
        <color theme="1"/>
        <rFont val="宋体"/>
        <charset val="134"/>
      </rPr>
      <t>俞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洁</t>
    </r>
  </si>
  <si>
    <t>普职融通</t>
  </si>
  <si>
    <r>
      <rPr>
        <sz val="11"/>
        <color theme="1"/>
        <rFont val="宋体"/>
        <charset val="134"/>
      </rPr>
      <t>沈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英</t>
    </r>
  </si>
  <si>
    <r>
      <rPr>
        <sz val="11"/>
        <color theme="1"/>
        <rFont val="宋体"/>
        <charset val="134"/>
      </rPr>
      <t>沈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静</t>
    </r>
  </si>
  <si>
    <r>
      <rPr>
        <sz val="11"/>
        <color theme="1"/>
        <rFont val="宋体"/>
        <charset val="134"/>
      </rPr>
      <t>陆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虹</t>
    </r>
  </si>
  <si>
    <r>
      <rPr>
        <sz val="11"/>
        <color theme="1"/>
        <rFont val="宋体"/>
        <charset val="134"/>
      </rPr>
      <t>朱</t>
    </r>
    <r>
      <rPr>
        <sz val="11"/>
        <color theme="1"/>
        <rFont val="Tahoma"/>
        <family val="2"/>
      </rPr>
      <t xml:space="preserve"> </t>
    </r>
    <r>
      <rPr>
        <sz val="11"/>
        <color theme="1"/>
        <rFont val="宋体"/>
        <charset val="134"/>
      </rPr>
      <t>铁</t>
    </r>
  </si>
  <si>
    <t>史政地</t>
  </si>
  <si>
    <t>史政地
史生/地政</t>
  </si>
  <si>
    <t>史生地</t>
  </si>
  <si>
    <t>物生地</t>
  </si>
  <si>
    <t>物生/地化政</t>
  </si>
  <si>
    <t>史生政</t>
  </si>
  <si>
    <t>组合课</t>
  </si>
  <si>
    <t>任课教师</t>
  </si>
  <si>
    <t>每周节数</t>
  </si>
  <si>
    <r>
      <rPr>
        <sz val="12"/>
        <color theme="1"/>
        <rFont val="宋体"/>
        <charset val="134"/>
      </rPr>
      <t>地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政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charset val="134"/>
      </rPr>
      <t>选</t>
    </r>
  </si>
  <si>
    <t>周 平郑傲翾</t>
  </si>
  <si>
    <r>
      <rPr>
        <sz val="12"/>
        <color theme="1"/>
        <rFont val="宋体"/>
        <charset val="134"/>
      </rPr>
      <t>生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政</t>
    </r>
    <r>
      <rPr>
        <sz val="12"/>
        <color theme="1"/>
        <rFont val="宋体"/>
        <charset val="134"/>
      </rPr>
      <t>选</t>
    </r>
  </si>
  <si>
    <t>蔡文清郑傲翾</t>
  </si>
  <si>
    <t>政/化/地选</t>
  </si>
  <si>
    <t>郑傲翾衡科学周春燕</t>
  </si>
  <si>
    <t>物理</t>
    <phoneticPr fontId="50" type="noConversion"/>
  </si>
  <si>
    <t>教</t>
    <phoneticPr fontId="53" type="noConversion"/>
  </si>
</sst>
</file>

<file path=xl/styles.xml><?xml version="1.0" encoding="utf-8"?>
<styleSheet xmlns="http://schemas.openxmlformats.org/spreadsheetml/2006/main">
  <fonts count="56">
    <font>
      <sz val="12"/>
      <color theme="1"/>
      <name val="宋体"/>
      <charset val="134"/>
      <scheme val="minor"/>
    </font>
    <font>
      <sz val="12"/>
      <color theme="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3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4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</font>
    <font>
      <sz val="12"/>
      <color theme="1"/>
      <name val="Tahoma"/>
      <family val="2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color theme="4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4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4"/>
      <name val="宋体"/>
      <charset val="134"/>
      <scheme val="minor"/>
    </font>
    <font>
      <sz val="12"/>
      <color theme="4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color rgb="FFC00000"/>
      <name val="宋体"/>
      <charset val="134"/>
      <scheme val="minor"/>
    </font>
    <font>
      <b/>
      <sz val="12"/>
      <color theme="4"/>
      <name val="宋体"/>
      <charset val="134"/>
    </font>
    <font>
      <b/>
      <sz val="24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宋体"/>
      <charset val="134"/>
    </font>
    <font>
      <b/>
      <sz val="12"/>
      <color theme="1"/>
      <name val="Times New Roman"/>
      <family val="1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C0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gray0625">
        <bgColor theme="8" tint="0.59996337778862885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429"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8" fillId="0" borderId="0"/>
    <xf numFmtId="0" fontId="34" fillId="0" borderId="0">
      <alignment vertical="center"/>
    </xf>
    <xf numFmtId="0" fontId="3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/>
    <xf numFmtId="0" fontId="17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40" fillId="0" borderId="0" applyFill="0" applyProtection="0"/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Fill="0" applyProtection="0"/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35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1" fillId="0" borderId="0">
      <protection locked="0"/>
    </xf>
    <xf numFmtId="0" fontId="35" fillId="0" borderId="0">
      <protection locked="0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0">
      <alignment vertical="center"/>
    </xf>
    <xf numFmtId="0" fontId="34" fillId="0" borderId="0">
      <alignment vertical="center"/>
    </xf>
    <xf numFmtId="0" fontId="36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158" applyFont="1" applyBorder="1" applyAlignment="1">
      <alignment horizontal="center" vertical="center"/>
    </xf>
    <xf numFmtId="0" fontId="7" fillId="0" borderId="1" xfId="158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158" applyBorder="1" applyAlignment="1">
      <alignment horizontal="center" vertical="center"/>
    </xf>
    <xf numFmtId="0" fontId="9" fillId="0" borderId="1" xfId="158" applyFont="1" applyBorder="1" applyAlignment="1">
      <alignment horizontal="center" vertical="center"/>
    </xf>
    <xf numFmtId="0" fontId="10" fillId="0" borderId="1" xfId="158" applyFont="1" applyBorder="1" applyAlignment="1">
      <alignment horizontal="center" vertical="center"/>
    </xf>
    <xf numFmtId="0" fontId="11" fillId="2" borderId="1" xfId="382" applyFont="1" applyFill="1" applyBorder="1" applyAlignment="1" applyProtection="1">
      <alignment horizontal="center" vertical="center"/>
    </xf>
    <xf numFmtId="0" fontId="3" fillId="0" borderId="1" xfId="158" applyFont="1" applyBorder="1" applyAlignment="1">
      <alignment horizontal="center" vertical="center"/>
    </xf>
    <xf numFmtId="0" fontId="12" fillId="0" borderId="1" xfId="382" applyFont="1" applyBorder="1" applyAlignment="1" applyProtection="1">
      <alignment horizontal="center" vertical="center" wrapText="1"/>
    </xf>
    <xf numFmtId="0" fontId="11" fillId="0" borderId="1" xfId="382" applyFont="1" applyFill="1" applyBorder="1" applyAlignment="1" applyProtection="1">
      <alignment horizontal="center" vertical="center"/>
    </xf>
    <xf numFmtId="0" fontId="11" fillId="0" borderId="1" xfId="382" applyFont="1" applyBorder="1" applyAlignment="1" applyProtection="1">
      <alignment horizontal="center" vertical="center"/>
    </xf>
    <xf numFmtId="0" fontId="13" fillId="0" borderId="1" xfId="382" applyFont="1" applyBorder="1" applyAlignment="1" applyProtection="1">
      <alignment horizontal="center" vertical="center" wrapText="1"/>
    </xf>
    <xf numFmtId="0" fontId="3" fillId="0" borderId="1" xfId="158" applyFont="1" applyBorder="1" applyAlignment="1">
      <alignment horizontal="center" vertical="center" wrapText="1"/>
    </xf>
    <xf numFmtId="0" fontId="8" fillId="0" borderId="1" xfId="158" applyBorder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4" fontId="23" fillId="0" borderId="0" xfId="0" applyNumberFormat="1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2" xfId="158" applyFont="1" applyBorder="1" applyAlignment="1">
      <alignment horizontal="center" vertical="center"/>
    </xf>
    <xf numFmtId="0" fontId="6" fillId="0" borderId="3" xfId="158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</cellXfs>
  <cellStyles count="429">
    <cellStyle name="差_教师课表" xfId="44"/>
    <cellStyle name="差_教师课表 2" xfId="45"/>
    <cellStyle name="差_教师课表 2 2" xfId="1"/>
    <cellStyle name="差_教师课表 2 3" xfId="46"/>
    <cellStyle name="差_教师课表 3" xfId="48"/>
    <cellStyle name="差_教师课表 3 2" xfId="27"/>
    <cellStyle name="差_教师课表 3 2 2" xfId="24"/>
    <cellStyle name="差_教师课表 3 2 3" xfId="34"/>
    <cellStyle name="差_教师课表 3 3" xfId="50"/>
    <cellStyle name="差_教师课表 3 4" xfId="53"/>
    <cellStyle name="差_教师课表 4" xfId="2"/>
    <cellStyle name="差_教师课表 4 2" xfId="21"/>
    <cellStyle name="差_教师课表 4 3" xfId="15"/>
    <cellStyle name="差_教师课表 5" xfId="47"/>
    <cellStyle name="差_教师课表 5 2" xfId="37"/>
    <cellStyle name="差_教师课表 5 3" xfId="42"/>
    <cellStyle name="差_教师课表 6" xfId="55"/>
    <cellStyle name="差_教师课表 6 2" xfId="58"/>
    <cellStyle name="差_教师课表 6 3" xfId="61"/>
    <cellStyle name="差_教师课表 7" xfId="63"/>
    <cellStyle name="差_教师课表 8" xfId="65"/>
    <cellStyle name="差_考试放掉节数" xfId="67"/>
    <cellStyle name="差_考试放掉节数 2" xfId="69"/>
    <cellStyle name="差_考试放掉节数 3" xfId="71"/>
    <cellStyle name="差_请假数据" xfId="72"/>
    <cellStyle name="差_请假数据 2" xfId="74"/>
    <cellStyle name="差_请假数据 2 2" xfId="77"/>
    <cellStyle name="差_请假数据 2 3" xfId="80"/>
    <cellStyle name="差_请假数据 3" xfId="82"/>
    <cellStyle name="差_请假数据 4" xfId="85"/>
    <cellStyle name="差_试场安排" xfId="87"/>
    <cellStyle name="常规" xfId="0" builtinId="0"/>
    <cellStyle name="常规 10" xfId="88"/>
    <cellStyle name="常规 10 2" xfId="90"/>
    <cellStyle name="常规 10 3" xfId="91"/>
    <cellStyle name="常规 11" xfId="92"/>
    <cellStyle name="常规 11 2" xfId="93"/>
    <cellStyle name="常规 11 2 2" xfId="94"/>
    <cellStyle name="常规 11 2 2 2" xfId="96"/>
    <cellStyle name="常规 11 2 2 2 2" xfId="99"/>
    <cellStyle name="常规 11 2 2 2 2 2" xfId="100"/>
    <cellStyle name="常规 11 2 2 2 3" xfId="103"/>
    <cellStyle name="常规 11 2 2 3" xfId="106"/>
    <cellStyle name="常规 11 2 2 3 2" xfId="108"/>
    <cellStyle name="常规 11 2 2 3 3" xfId="110"/>
    <cellStyle name="常规 11 2 2 4" xfId="115"/>
    <cellStyle name="常规 11 2 2 4 2" xfId="117"/>
    <cellStyle name="常规 11 2 2 5" xfId="121"/>
    <cellStyle name="常规 11 2 3" xfId="73"/>
    <cellStyle name="常规 11 2 3 2" xfId="76"/>
    <cellStyle name="常规 11 2 3 2 2" xfId="120"/>
    <cellStyle name="常规 11 2 3 3" xfId="79"/>
    <cellStyle name="常规 11 2 4" xfId="81"/>
    <cellStyle name="常规 11 2 5" xfId="84"/>
    <cellStyle name="常规 11 2 5 2" xfId="122"/>
    <cellStyle name="常规 11 3" xfId="124"/>
    <cellStyle name="常规 11 3 2" xfId="127"/>
    <cellStyle name="常规 11 3 2 2" xfId="129"/>
    <cellStyle name="常规 11 3 2 2 2" xfId="132"/>
    <cellStyle name="常规 11 3 2 3" xfId="136"/>
    <cellStyle name="常规 11 3 3" xfId="139"/>
    <cellStyle name="常规 11 3 4" xfId="142"/>
    <cellStyle name="常规 11 3 4 2" xfId="144"/>
    <cellStyle name="常规 11 3 5" xfId="32"/>
    <cellStyle name="常规 11 4" xfId="146"/>
    <cellStyle name="常规 11 4 2" xfId="148"/>
    <cellStyle name="常规 11 4 2 2" xfId="150"/>
    <cellStyle name="常规 11 4 3" xfId="153"/>
    <cellStyle name="常规 11 5" xfId="155"/>
    <cellStyle name="常规 11 6" xfId="157"/>
    <cellStyle name="常规 11 6 2" xfId="114"/>
    <cellStyle name="常规 12" xfId="158"/>
    <cellStyle name="常规 2" xfId="161"/>
    <cellStyle name="常规 2 10" xfId="163"/>
    <cellStyle name="常规 2 11" xfId="164"/>
    <cellStyle name="常规 2 12" xfId="165"/>
    <cellStyle name="常规 2 13" xfId="166"/>
    <cellStyle name="常规 2 14" xfId="168"/>
    <cellStyle name="常规 2 15" xfId="170"/>
    <cellStyle name="常规 2 2" xfId="41"/>
    <cellStyle name="常规 2 2 2" xfId="171"/>
    <cellStyle name="常规 2 2 2 2" xfId="173"/>
    <cellStyle name="常规 2 2 2 2 2" xfId="175"/>
    <cellStyle name="常规 2 2 2 2 3" xfId="177"/>
    <cellStyle name="常规 2 2 2 3" xfId="178"/>
    <cellStyle name="常规 2 2 2 4" xfId="31"/>
    <cellStyle name="常规 2 2 3" xfId="179"/>
    <cellStyle name="常规 2 2 3 2" xfId="181"/>
    <cellStyle name="常规 2 2 3 2 2" xfId="183"/>
    <cellStyle name="常规 2 2 3 2 2 2" xfId="185"/>
    <cellStyle name="常规 2 2 3 2 2 3" xfId="187"/>
    <cellStyle name="常规 2 2 3 2 3" xfId="188"/>
    <cellStyle name="常规 2 2 3 2 4" xfId="189"/>
    <cellStyle name="常规 2 2 3 3" xfId="191"/>
    <cellStyle name="常规 2 2 3 4" xfId="193"/>
    <cellStyle name="常规 2 2 4" xfId="5"/>
    <cellStyle name="常规 2 2 4 2" xfId="194"/>
    <cellStyle name="常规 2 2 4 2 2" xfId="197"/>
    <cellStyle name="常规 2 2 4 2 3" xfId="199"/>
    <cellStyle name="常规 2 2 4 3" xfId="200"/>
    <cellStyle name="常规 2 2 4 4" xfId="201"/>
    <cellStyle name="常规 2 2 5" xfId="202"/>
    <cellStyle name="常规 2 2 5 2" xfId="203"/>
    <cellStyle name="常规 2 2 5 2 2" xfId="105"/>
    <cellStyle name="常规 2 2 5 2 3" xfId="113"/>
    <cellStyle name="常规 2 2 5 3" xfId="204"/>
    <cellStyle name="常规 2 2 5 4" xfId="206"/>
    <cellStyle name="常规 2 2 6" xfId="207"/>
    <cellStyle name="常规 2 2 6 2" xfId="208"/>
    <cellStyle name="常规 2 2 6 2 2" xfId="135"/>
    <cellStyle name="常规 2 2 6 2 3" xfId="209"/>
    <cellStyle name="常规 2 2 6 3" xfId="210"/>
    <cellStyle name="常规 2 2 6 4" xfId="211"/>
    <cellStyle name="常规 2 2 7" xfId="212"/>
    <cellStyle name="常规 2 2 8" xfId="213"/>
    <cellStyle name="常规 2 3" xfId="216"/>
    <cellStyle name="常规 2 3 2" xfId="217"/>
    <cellStyle name="常规 2 3 2 2" xfId="123"/>
    <cellStyle name="常规 2 3 2 2 2" xfId="126"/>
    <cellStyle name="常规 2 3 2 2 2 2" xfId="128"/>
    <cellStyle name="常规 2 3 2 2 2 3" xfId="134"/>
    <cellStyle name="常规 2 3 2 2 3" xfId="138"/>
    <cellStyle name="常规 2 3 2 2 4" xfId="141"/>
    <cellStyle name="常规 2 3 2 3" xfId="145"/>
    <cellStyle name="常规 2 3 2 3 2" xfId="147"/>
    <cellStyle name="常规 2 3 2 3 2 2" xfId="149"/>
    <cellStyle name="常规 2 3 2 3 2 2 2" xfId="218"/>
    <cellStyle name="常规 2 3 2 3 2 2 3" xfId="220"/>
    <cellStyle name="常规 2 3 2 3 2 3" xfId="221"/>
    <cellStyle name="常规 2 3 2 3 2 4" xfId="33"/>
    <cellStyle name="常规 2 3 2 3 3" xfId="152"/>
    <cellStyle name="常规 2 3 2 3 4" xfId="223"/>
    <cellStyle name="常规 2 3 2 4" xfId="154"/>
    <cellStyle name="常规 2 3 2 4 2" xfId="224"/>
    <cellStyle name="常规 2 3 2 4 2 2" xfId="225"/>
    <cellStyle name="常规 2 3 2 4 2 3" xfId="226"/>
    <cellStyle name="常规 2 3 2 4 3" xfId="228"/>
    <cellStyle name="常规 2 3 2 4 4" xfId="230"/>
    <cellStyle name="常规 2 3 2 5" xfId="156"/>
    <cellStyle name="常规 2 3 2 5 2" xfId="112"/>
    <cellStyle name="常规 2 3 2 5 2 2" xfId="116"/>
    <cellStyle name="常规 2 3 2 5 2 3" xfId="231"/>
    <cellStyle name="常规 2 3 2 5 3" xfId="119"/>
    <cellStyle name="常规 2 3 2 5 4" xfId="232"/>
    <cellStyle name="常规 2 3 2 6" xfId="233"/>
    <cellStyle name="常规 2 3 2 6 2" xfId="234"/>
    <cellStyle name="常规 2 3 2 6 2 2" xfId="28"/>
    <cellStyle name="常规 2 3 2 6 2 3" xfId="235"/>
    <cellStyle name="常规 2 3 2 6 3" xfId="236"/>
    <cellStyle name="常规 2 3 2 6 4" xfId="237"/>
    <cellStyle name="常规 2 3 2 7" xfId="239"/>
    <cellStyle name="常规 2 3 2 8" xfId="241"/>
    <cellStyle name="常规 2 3 3" xfId="242"/>
    <cellStyle name="常规 2 3 3 2" xfId="243"/>
    <cellStyle name="常规 2 3 3 2 2" xfId="244"/>
    <cellStyle name="常规 2 3 3 2 3" xfId="245"/>
    <cellStyle name="常规 2 3 3 3" xfId="246"/>
    <cellStyle name="常规 2 3 3 4" xfId="247"/>
    <cellStyle name="常规 2 3 4" xfId="248"/>
    <cellStyle name="常规 2 3 4 2" xfId="249"/>
    <cellStyle name="常规 2 3 4 2 2" xfId="251"/>
    <cellStyle name="常规 2 3 4 2 2 2" xfId="252"/>
    <cellStyle name="常规 2 3 4 2 2 3" xfId="254"/>
    <cellStyle name="常规 2 3 4 2 3" xfId="256"/>
    <cellStyle name="常规 2 3 4 2 4" xfId="131"/>
    <cellStyle name="常规 2 3 4 3" xfId="257"/>
    <cellStyle name="常规 2 3 4 4" xfId="23"/>
    <cellStyle name="常规 2 3 5" xfId="258"/>
    <cellStyle name="常规 2 3 5 2" xfId="259"/>
    <cellStyle name="常规 2 3 5 2 2" xfId="14"/>
    <cellStyle name="常规 2 3 5 2 3" xfId="261"/>
    <cellStyle name="常规 2 3 5 3" xfId="262"/>
    <cellStyle name="常规 2 3 5 4" xfId="263"/>
    <cellStyle name="常规 2 3 6" xfId="264"/>
    <cellStyle name="常规 2 3 6 2" xfId="265"/>
    <cellStyle name="常规 2 3 6 2 2" xfId="266"/>
    <cellStyle name="常规 2 3 6 2 3" xfId="172"/>
    <cellStyle name="常规 2 3 6 3" xfId="267"/>
    <cellStyle name="常规 2 3 6 4" xfId="268"/>
    <cellStyle name="常规 2 3 7" xfId="269"/>
    <cellStyle name="常规 2 3 8" xfId="250"/>
    <cellStyle name="常规 2 4" xfId="66"/>
    <cellStyle name="常规 2 4 2" xfId="68"/>
    <cellStyle name="常规 2 4 2 2" xfId="270"/>
    <cellStyle name="常规 2 4 2 3" xfId="271"/>
    <cellStyle name="常规 2 4 3" xfId="70"/>
    <cellStyle name="常规 2 4 4" xfId="174"/>
    <cellStyle name="常规 2 5" xfId="272"/>
    <cellStyle name="常规 2 5 2" xfId="273"/>
    <cellStyle name="常规 2 5 2 2" xfId="274"/>
    <cellStyle name="常规 2 5 2 2 2" xfId="205"/>
    <cellStyle name="常规 2 5 2 2 3" xfId="275"/>
    <cellStyle name="常规 2 5 2 3" xfId="276"/>
    <cellStyle name="常规 2 5 2 4" xfId="277"/>
    <cellStyle name="常规 2 5 3" xfId="278"/>
    <cellStyle name="常规 2 5 4" xfId="279"/>
    <cellStyle name="常规 2 6" xfId="280"/>
    <cellStyle name="常规 2 6 2" xfId="54"/>
    <cellStyle name="常规 2 6 2 2" xfId="57"/>
    <cellStyle name="常规 2 6 2 2 2" xfId="281"/>
    <cellStyle name="常规 2 6 2 2 3" xfId="282"/>
    <cellStyle name="常规 2 6 2 3" xfId="60"/>
    <cellStyle name="常规 2 6 2 4" xfId="284"/>
    <cellStyle name="常规 2 6 3" xfId="62"/>
    <cellStyle name="常规 2 6 3 2" xfId="285"/>
    <cellStyle name="常规 2 6 3 3" xfId="287"/>
    <cellStyle name="常规 2 6 4" xfId="64"/>
    <cellStyle name="常规 2 6 5" xfId="288"/>
    <cellStyle name="常规 2 7" xfId="289"/>
    <cellStyle name="常规 2 7 2" xfId="52"/>
    <cellStyle name="常规 2 7 2 2" xfId="290"/>
    <cellStyle name="常规 2 7 2 3" xfId="291"/>
    <cellStyle name="常规 2 7 3" xfId="12"/>
    <cellStyle name="常规 2 7 4" xfId="293"/>
    <cellStyle name="常规 2 8" xfId="294"/>
    <cellStyle name="常规 2 8 2" xfId="295"/>
    <cellStyle name="常规 2 8 2 2" xfId="296"/>
    <cellStyle name="常规 2 8 2 3" xfId="297"/>
    <cellStyle name="常规 2 8 3" xfId="298"/>
    <cellStyle name="常规 2 8 4" xfId="299"/>
    <cellStyle name="常规 2 9" xfId="300"/>
    <cellStyle name="常规 2 9 2" xfId="215"/>
    <cellStyle name="常规 2_试场安排" xfId="125"/>
    <cellStyle name="常规 3" xfId="303"/>
    <cellStyle name="常规 3 10" xfId="196"/>
    <cellStyle name="常规 3 10 2" xfId="304"/>
    <cellStyle name="常规 3 10 3" xfId="143"/>
    <cellStyle name="常规 3 11" xfId="198"/>
    <cellStyle name="常规 3 11 2" xfId="305"/>
    <cellStyle name="常规 3 12" xfId="98"/>
    <cellStyle name="常规 3 13" xfId="102"/>
    <cellStyle name="常规 3 14" xfId="6"/>
    <cellStyle name="常规 3 14 2" xfId="160"/>
    <cellStyle name="常规 3 14 2 2" xfId="40"/>
    <cellStyle name="常规 3 14 3" xfId="302"/>
    <cellStyle name="常规 3 15" xfId="180"/>
    <cellStyle name="常规 3 16" xfId="190"/>
    <cellStyle name="常规 3 17" xfId="192"/>
    <cellStyle name="常规 3 2" xfId="59"/>
    <cellStyle name="常规 3 2 2" xfId="306"/>
    <cellStyle name="常规 3 2 2 2" xfId="308"/>
    <cellStyle name="常规 3 2 2 3" xfId="309"/>
    <cellStyle name="常规 3 2 3" xfId="310"/>
    <cellStyle name="常规 3 2 3 2" xfId="311"/>
    <cellStyle name="常规 3 2 3 2 2" xfId="312"/>
    <cellStyle name="常规 3 2 3 2 3" xfId="313"/>
    <cellStyle name="常规 3 2 3 3" xfId="314"/>
    <cellStyle name="常规 3 2 3 4" xfId="316"/>
    <cellStyle name="常规 3 2 4" xfId="317"/>
    <cellStyle name="常规 3 2 4 2" xfId="318"/>
    <cellStyle name="常规 3 2 4 3" xfId="319"/>
    <cellStyle name="常规 3 2 5" xfId="320"/>
    <cellStyle name="常规 3 2 6" xfId="29"/>
    <cellStyle name="常规 3 2 7" xfId="321"/>
    <cellStyle name="常规 3 2 7 2" xfId="322"/>
    <cellStyle name="常规 3 3" xfId="283"/>
    <cellStyle name="常规 3 3 2" xfId="323"/>
    <cellStyle name="常规 3 3 2 2" xfId="49"/>
    <cellStyle name="常规 3 3 2 2 2" xfId="324"/>
    <cellStyle name="常规 3 3 2 2 3" xfId="184"/>
    <cellStyle name="常规 3 3 2 3" xfId="51"/>
    <cellStyle name="常规 3 3 2 4" xfId="11"/>
    <cellStyle name="常规 3 3 3" xfId="325"/>
    <cellStyle name="常规 3 3 4" xfId="159"/>
    <cellStyle name="常规 3 3 5" xfId="301"/>
    <cellStyle name="常规 3 4" xfId="326"/>
    <cellStyle name="常规 3 4 2" xfId="327"/>
    <cellStyle name="常规 3 4 2 2" xfId="328"/>
    <cellStyle name="常规 3 4 2 3" xfId="330"/>
    <cellStyle name="常规 3 4 3" xfId="7"/>
    <cellStyle name="常规 3 4 4" xfId="182"/>
    <cellStyle name="常规 3 5" xfId="331"/>
    <cellStyle name="常规 3 5 2" xfId="332"/>
    <cellStyle name="常规 3 5 3" xfId="333"/>
    <cellStyle name="常规 3 6" xfId="334"/>
    <cellStyle name="常规 3 6 2" xfId="335"/>
    <cellStyle name="常规 3 6 3" xfId="9"/>
    <cellStyle name="常规 3 7" xfId="336"/>
    <cellStyle name="常规 3 7 2" xfId="329"/>
    <cellStyle name="常规 3 7 3" xfId="337"/>
    <cellStyle name="常规 3 8" xfId="339"/>
    <cellStyle name="常规 3 8 2" xfId="35"/>
    <cellStyle name="常规 3 8 3" xfId="38"/>
    <cellStyle name="常规 3 9" xfId="341"/>
    <cellStyle name="常规 3 9 2" xfId="186"/>
    <cellStyle name="常规 3 9 2 2" xfId="4"/>
    <cellStyle name="常规 3 9 2 3" xfId="342"/>
    <cellStyle name="常规 3 9 3" xfId="343"/>
    <cellStyle name="常规 3 9 4" xfId="3"/>
    <cellStyle name="常规 4" xfId="344"/>
    <cellStyle name="常规 4 2" xfId="286"/>
    <cellStyle name="常规 4 2 2" xfId="346"/>
    <cellStyle name="常规 4 2 2 2" xfId="349"/>
    <cellStyle name="常规 4 2 2 3" xfId="18"/>
    <cellStyle name="常规 4 2 3" xfId="351"/>
    <cellStyle name="常规 4 2 4" xfId="353"/>
    <cellStyle name="常规 4 3" xfId="354"/>
    <cellStyle name="常规 4 3 2" xfId="356"/>
    <cellStyle name="常规 4 3 3" xfId="358"/>
    <cellStyle name="常规 4 4" xfId="345"/>
    <cellStyle name="常规 4 4 2" xfId="348"/>
    <cellStyle name="常规 4 4 3" xfId="17"/>
    <cellStyle name="常规 4 5" xfId="350"/>
    <cellStyle name="常规 4 6" xfId="352"/>
    <cellStyle name="常规 4 7" xfId="359"/>
    <cellStyle name="常规 5" xfId="360"/>
    <cellStyle name="常规 5 2" xfId="19"/>
    <cellStyle name="常规 5 2 2" xfId="20"/>
    <cellStyle name="常规 5 2 3" xfId="22"/>
    <cellStyle name="常规 5 3" xfId="361"/>
    <cellStyle name="常规 5 4" xfId="355"/>
    <cellStyle name="常规 5 5" xfId="357"/>
    <cellStyle name="常规 5 5 2" xfId="363"/>
    <cellStyle name="常规 6" xfId="13"/>
    <cellStyle name="常规 6 2" xfId="364"/>
    <cellStyle name="常规 6 2 2" xfId="365"/>
    <cellStyle name="常规 6 2 3" xfId="26"/>
    <cellStyle name="常规 6 3" xfId="366"/>
    <cellStyle name="常规 6 3 2" xfId="367"/>
    <cellStyle name="常规 6 3 3" xfId="368"/>
    <cellStyle name="常规 6 4" xfId="347"/>
    <cellStyle name="常规 6 5" xfId="16"/>
    <cellStyle name="常规 6 6" xfId="195"/>
    <cellStyle name="常规 7" xfId="260"/>
    <cellStyle name="常规 7 2" xfId="219"/>
    <cellStyle name="常规 7 2 2" xfId="176"/>
    <cellStyle name="常规 7 2 2 2" xfId="369"/>
    <cellStyle name="常规 7 2 2 3" xfId="370"/>
    <cellStyle name="常规 7 2 3" xfId="372"/>
    <cellStyle name="常规 7 2 4" xfId="373"/>
    <cellStyle name="常规 7 3" xfId="8"/>
    <cellStyle name="常规 7 3 2" xfId="374"/>
    <cellStyle name="常规 7 3 3" xfId="375"/>
    <cellStyle name="常规 7 4" xfId="376"/>
    <cellStyle name="常规 7 5" xfId="377"/>
    <cellStyle name="常规 7 6" xfId="378"/>
    <cellStyle name="常规 7 6 2" xfId="162"/>
    <cellStyle name="常规 8" xfId="379"/>
    <cellStyle name="常规 8 2" xfId="30"/>
    <cellStyle name="常规 8 3" xfId="25"/>
    <cellStyle name="常规 9" xfId="380"/>
    <cellStyle name="常规 9 2" xfId="86"/>
    <cellStyle name="常规 9 3" xfId="381"/>
    <cellStyle name="常规_高一任课教师名单" xfId="382"/>
    <cellStyle name="超链接 2" xfId="384"/>
    <cellStyle name="超链接 2 2" xfId="385"/>
    <cellStyle name="超链接 2 2 2" xfId="386"/>
    <cellStyle name="超链接 2 2 2 2" xfId="137"/>
    <cellStyle name="超链接 2 2 2 3" xfId="140"/>
    <cellStyle name="超链接 2 2 3" xfId="387"/>
    <cellStyle name="超链接 2 2 3 2" xfId="151"/>
    <cellStyle name="超链接 2 2 3 2 2" xfId="388"/>
    <cellStyle name="超链接 2 2 3 2 3" xfId="389"/>
    <cellStyle name="超链接 2 2 3 3" xfId="222"/>
    <cellStyle name="超链接 2 2 3 4" xfId="89"/>
    <cellStyle name="超链接 2 2 4" xfId="362"/>
    <cellStyle name="超链接 2 2 4 2" xfId="227"/>
    <cellStyle name="超链接 2 2 4 3" xfId="229"/>
    <cellStyle name="超链接 2 2 5" xfId="75"/>
    <cellStyle name="超链接 2 2 6" xfId="78"/>
    <cellStyle name="超链接 2 3" xfId="390"/>
    <cellStyle name="超链接 2 3 2" xfId="391"/>
    <cellStyle name="超链接 2 3 3" xfId="392"/>
    <cellStyle name="超链接 2 4" xfId="393"/>
    <cellStyle name="超链接 2 4 2" xfId="394"/>
    <cellStyle name="超链接 2 4 2 2" xfId="255"/>
    <cellStyle name="超链接 2 4 2 3" xfId="130"/>
    <cellStyle name="超链接 2 4 3" xfId="395"/>
    <cellStyle name="超链接 2 4 4" xfId="396"/>
    <cellStyle name="超链接 2 5" xfId="36"/>
    <cellStyle name="超链接 2 5 2" xfId="397"/>
    <cellStyle name="超链接 2 5 3" xfId="383"/>
    <cellStyle name="超链接 2 6" xfId="39"/>
    <cellStyle name="超链接 2 7" xfId="214"/>
    <cellStyle name="超链接 3" xfId="398"/>
    <cellStyle name="超链接 3 2" xfId="399"/>
    <cellStyle name="超链接 3 2 2" xfId="400"/>
    <cellStyle name="超链接 3 2 3" xfId="43"/>
    <cellStyle name="超链接 3 3" xfId="401"/>
    <cellStyle name="超链接 3 3 2" xfId="315"/>
    <cellStyle name="超链接 3 3 3" xfId="402"/>
    <cellStyle name="超链接 3 4" xfId="403"/>
    <cellStyle name="超链接 3 5" xfId="56"/>
    <cellStyle name="超链接 4" xfId="404"/>
    <cellStyle name="超链接 4 2" xfId="405"/>
    <cellStyle name="超链接 4 2 2" xfId="10"/>
    <cellStyle name="超链接 4 2 3" xfId="292"/>
    <cellStyle name="超链接 4 3" xfId="406"/>
    <cellStyle name="超链接 4 4" xfId="407"/>
    <cellStyle name="超链接 5" xfId="408"/>
    <cellStyle name="超链接 5 2" xfId="409"/>
    <cellStyle name="超链接 5 3" xfId="410"/>
    <cellStyle name="超链接 6" xfId="411"/>
    <cellStyle name="超链接 6 2" xfId="412"/>
    <cellStyle name="超链接 6 3" xfId="413"/>
    <cellStyle name="超链接 7" xfId="414"/>
    <cellStyle name="超链接 7 2" xfId="83"/>
    <cellStyle name="超链接 7 3" xfId="415"/>
    <cellStyle name="好_教师课表" xfId="416"/>
    <cellStyle name="好_教师课表 2" xfId="417"/>
    <cellStyle name="好_教师课表 2 2" xfId="338"/>
    <cellStyle name="好_教师课表 2 3" xfId="340"/>
    <cellStyle name="好_教师课表 3" xfId="418"/>
    <cellStyle name="好_教师课表 3 2" xfId="419"/>
    <cellStyle name="好_教师课表 3 2 2" xfId="238"/>
    <cellStyle name="好_教师课表 3 2 3" xfId="240"/>
    <cellStyle name="好_教师课表 3 3" xfId="420"/>
    <cellStyle name="好_教师课表 3 4" xfId="421"/>
    <cellStyle name="好_教师课表 4" xfId="422"/>
    <cellStyle name="好_教师课表 4 2" xfId="423"/>
    <cellStyle name="好_教师课表 4 3" xfId="424"/>
    <cellStyle name="好_教师课表 5" xfId="95"/>
    <cellStyle name="好_教师课表 5 2" xfId="97"/>
    <cellStyle name="好_教师课表 5 3" xfId="101"/>
    <cellStyle name="好_教师课表 6" xfId="104"/>
    <cellStyle name="好_教师课表 6 2" xfId="107"/>
    <cellStyle name="好_教师课表 6 3" xfId="109"/>
    <cellStyle name="好_教师课表 7" xfId="111"/>
    <cellStyle name="好_教师课表 8" xfId="118"/>
    <cellStyle name="好_考试放掉节数" xfId="425"/>
    <cellStyle name="好_考试放掉节数 2" xfId="167"/>
    <cellStyle name="好_考试放掉节数 3" xfId="169"/>
    <cellStyle name="好_请假数据" xfId="371"/>
    <cellStyle name="好_请假数据 2" xfId="426"/>
    <cellStyle name="好_请假数据 2 2" xfId="253"/>
    <cellStyle name="好_请假数据 2 3" xfId="307"/>
    <cellStyle name="好_请假数据 3" xfId="427"/>
    <cellStyle name="好_请假数据 4" xfId="428"/>
    <cellStyle name="好_试场安排" xfId="133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B541" sqref="B541:F542"/>
    </sheetView>
  </sheetViews>
  <sheetFormatPr defaultColWidth="9" defaultRowHeight="14.25"/>
  <cols>
    <col min="1" max="1" width="11.875" style="2" customWidth="1"/>
    <col min="2" max="2" width="22.375" customWidth="1"/>
    <col min="3" max="3" width="12.5" style="2" customWidth="1"/>
    <col min="4" max="4" width="14.5" style="2" customWidth="1"/>
    <col min="5" max="5" width="7.125" style="2" customWidth="1"/>
    <col min="6" max="6" width="9.875" style="2" customWidth="1"/>
    <col min="7" max="7" width="7.875" style="2" customWidth="1"/>
    <col min="8" max="10" width="5.875" style="2" customWidth="1"/>
    <col min="11" max="12" width="5.875" customWidth="1"/>
  </cols>
  <sheetData>
    <row r="1" spans="1:12" ht="19.5" customHeight="1">
      <c r="A1" s="93" t="s">
        <v>0</v>
      </c>
      <c r="B1" s="93" t="s">
        <v>1</v>
      </c>
      <c r="C1" s="93" t="s">
        <v>2</v>
      </c>
      <c r="D1" s="94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</row>
    <row r="2" spans="1:12" ht="17.25" customHeight="1">
      <c r="A2" s="93"/>
      <c r="B2" s="93"/>
      <c r="C2" s="93"/>
      <c r="D2" s="94"/>
      <c r="F2" s="23">
        <v>192001</v>
      </c>
      <c r="G2" s="23" t="s">
        <v>11</v>
      </c>
      <c r="H2" s="23">
        <v>2</v>
      </c>
      <c r="I2" s="23">
        <v>1</v>
      </c>
      <c r="J2" s="23"/>
      <c r="K2" s="23"/>
      <c r="L2" s="23"/>
    </row>
    <row r="3" spans="1:12" ht="23.25" customHeight="1">
      <c r="A3" s="23">
        <v>192002</v>
      </c>
      <c r="B3" s="92" t="str">
        <f>ADDRESS(3,3,,,"特殊处理")&amp;":"&amp;ADDRESS(32,3,)</f>
        <v>特殊处理!$C$3:$C$32</v>
      </c>
      <c r="C3" s="23" t="s">
        <v>12</v>
      </c>
      <c r="D3" s="23">
        <v>210</v>
      </c>
      <c r="E3" s="35"/>
      <c r="F3" s="23">
        <v>192001</v>
      </c>
      <c r="G3" s="23" t="s">
        <v>13</v>
      </c>
      <c r="H3" s="23">
        <v>2</v>
      </c>
      <c r="I3" s="23"/>
      <c r="J3" s="23">
        <v>1</v>
      </c>
      <c r="K3" s="92"/>
      <c r="L3" s="92"/>
    </row>
    <row r="4" spans="1:12" ht="19.5" customHeight="1">
      <c r="A4" s="23">
        <v>192002</v>
      </c>
      <c r="B4" s="92" t="str">
        <f t="shared" ref="B4:B24" si="0">ADDRESS(3,3,,,"特殊处理")&amp;":"&amp;ADDRESS(32,3,)</f>
        <v>特殊处理!$C$3:$C$32</v>
      </c>
      <c r="C4" s="23" t="s">
        <v>14</v>
      </c>
      <c r="D4" s="23">
        <v>210</v>
      </c>
      <c r="F4" s="23">
        <v>192001</v>
      </c>
      <c r="G4" s="23" t="s">
        <v>15</v>
      </c>
      <c r="H4" s="23">
        <v>2</v>
      </c>
      <c r="I4" s="23">
        <v>1</v>
      </c>
      <c r="J4" s="23"/>
      <c r="K4" s="23">
        <v>-2</v>
      </c>
      <c r="L4" s="23">
        <v>2</v>
      </c>
    </row>
    <row r="5" spans="1:12" ht="19.5" customHeight="1">
      <c r="A5" s="23">
        <v>192002</v>
      </c>
      <c r="B5" s="92" t="str">
        <f t="shared" si="0"/>
        <v>特殊处理!$C$3:$C$32</v>
      </c>
      <c r="C5" s="23" t="s">
        <v>16</v>
      </c>
      <c r="D5" s="23">
        <v>210</v>
      </c>
    </row>
    <row r="6" spans="1:12" ht="19.5" customHeight="1">
      <c r="A6" s="23">
        <v>192002</v>
      </c>
      <c r="B6" s="92" t="str">
        <f t="shared" si="0"/>
        <v>特殊处理!$C$3:$C$32</v>
      </c>
      <c r="C6" s="23" t="s">
        <v>17</v>
      </c>
      <c r="D6" s="23">
        <v>210</v>
      </c>
    </row>
    <row r="7" spans="1:12" ht="19.5" customHeight="1">
      <c r="A7" s="23">
        <v>192002</v>
      </c>
      <c r="B7" s="92" t="str">
        <f t="shared" si="0"/>
        <v>特殊处理!$C$3:$C$32</v>
      </c>
      <c r="C7" s="23" t="s">
        <v>18</v>
      </c>
      <c r="D7" s="23">
        <v>210</v>
      </c>
    </row>
    <row r="8" spans="1:12" ht="19.5" customHeight="1">
      <c r="A8" s="23">
        <v>192002</v>
      </c>
      <c r="B8" s="92" t="str">
        <f t="shared" si="0"/>
        <v>特殊处理!$C$3:$C$32</v>
      </c>
      <c r="C8" s="23" t="s">
        <v>19</v>
      </c>
      <c r="D8" s="23">
        <v>210</v>
      </c>
    </row>
    <row r="9" spans="1:12" ht="19.5" customHeight="1">
      <c r="A9" s="23">
        <v>192002</v>
      </c>
      <c r="B9" s="92" t="str">
        <f t="shared" si="0"/>
        <v>特殊处理!$C$3:$C$32</v>
      </c>
      <c r="C9" s="23" t="s">
        <v>20</v>
      </c>
      <c r="D9" s="23">
        <v>210</v>
      </c>
    </row>
    <row r="10" spans="1:12" ht="19.5" customHeight="1">
      <c r="A10" s="23">
        <v>192002</v>
      </c>
      <c r="B10" s="92" t="str">
        <f t="shared" si="0"/>
        <v>特殊处理!$C$3:$C$32</v>
      </c>
      <c r="C10" s="23" t="s">
        <v>21</v>
      </c>
      <c r="D10" s="23">
        <v>210</v>
      </c>
    </row>
    <row r="11" spans="1:12" ht="19.5" customHeight="1">
      <c r="A11" s="23">
        <v>192002</v>
      </c>
      <c r="B11" s="92" t="str">
        <f t="shared" si="0"/>
        <v>特殊处理!$C$3:$C$32</v>
      </c>
      <c r="C11" s="23" t="s">
        <v>22</v>
      </c>
      <c r="D11" s="23">
        <v>210</v>
      </c>
    </row>
    <row r="12" spans="1:12" ht="19.5" customHeight="1">
      <c r="A12" s="23">
        <v>192002</v>
      </c>
      <c r="B12" s="92" t="str">
        <f t="shared" si="0"/>
        <v>特殊处理!$C$3:$C$32</v>
      </c>
      <c r="C12" s="23" t="s">
        <v>23</v>
      </c>
      <c r="D12" s="23">
        <v>210</v>
      </c>
    </row>
    <row r="13" spans="1:12" ht="19.5" customHeight="1">
      <c r="A13" s="23">
        <v>192002</v>
      </c>
      <c r="B13" s="92" t="str">
        <f t="shared" si="0"/>
        <v>特殊处理!$C$3:$C$32</v>
      </c>
      <c r="C13" s="23" t="s">
        <v>24</v>
      </c>
      <c r="D13" s="23">
        <v>308</v>
      </c>
    </row>
    <row r="14" spans="1:12" ht="19.5" customHeight="1">
      <c r="A14" s="23">
        <v>192002</v>
      </c>
      <c r="B14" s="92" t="str">
        <f t="shared" si="0"/>
        <v>特殊处理!$C$3:$C$32</v>
      </c>
      <c r="C14" s="23" t="s">
        <v>25</v>
      </c>
      <c r="D14" s="23">
        <v>308</v>
      </c>
    </row>
    <row r="15" spans="1:12" ht="19.5" customHeight="1">
      <c r="A15" s="23">
        <v>192002</v>
      </c>
      <c r="B15" s="92" t="str">
        <f t="shared" si="0"/>
        <v>特殊处理!$C$3:$C$32</v>
      </c>
      <c r="C15" s="23" t="s">
        <v>26</v>
      </c>
      <c r="D15" s="23">
        <v>308</v>
      </c>
    </row>
    <row r="16" spans="1:12" ht="19.5" customHeight="1">
      <c r="A16" s="23">
        <v>192002</v>
      </c>
      <c r="B16" s="92" t="str">
        <f t="shared" si="0"/>
        <v>特殊处理!$C$3:$C$32</v>
      </c>
      <c r="C16" s="23" t="s">
        <v>27</v>
      </c>
      <c r="D16" s="23">
        <v>308</v>
      </c>
    </row>
    <row r="17" spans="1:4" ht="19.5" customHeight="1">
      <c r="A17" s="23">
        <v>192002</v>
      </c>
      <c r="B17" s="92" t="str">
        <f t="shared" si="0"/>
        <v>特殊处理!$C$3:$C$32</v>
      </c>
      <c r="C17" s="23" t="s">
        <v>28</v>
      </c>
      <c r="D17" s="23">
        <v>308</v>
      </c>
    </row>
    <row r="18" spans="1:4" ht="19.5" customHeight="1">
      <c r="A18" s="23">
        <v>192002</v>
      </c>
      <c r="B18" s="92" t="str">
        <f t="shared" si="0"/>
        <v>特殊处理!$C$3:$C$32</v>
      </c>
      <c r="C18" s="23" t="s">
        <v>29</v>
      </c>
      <c r="D18" s="23">
        <v>308</v>
      </c>
    </row>
    <row r="19" spans="1:4" ht="19.5" customHeight="1">
      <c r="A19" s="23">
        <v>192002</v>
      </c>
      <c r="B19" s="92" t="str">
        <f t="shared" si="0"/>
        <v>特殊处理!$C$3:$C$32</v>
      </c>
      <c r="C19" s="23" t="s">
        <v>30</v>
      </c>
      <c r="D19" s="23">
        <v>308</v>
      </c>
    </row>
    <row r="20" spans="1:4" ht="19.5" customHeight="1">
      <c r="A20" s="23">
        <v>192002</v>
      </c>
      <c r="B20" s="92" t="str">
        <f t="shared" si="0"/>
        <v>特殊处理!$C$3:$C$32</v>
      </c>
      <c r="C20" s="23" t="s">
        <v>31</v>
      </c>
      <c r="D20" s="23">
        <v>308</v>
      </c>
    </row>
    <row r="21" spans="1:4" ht="19.5" customHeight="1">
      <c r="A21" s="23">
        <v>192002</v>
      </c>
      <c r="B21" s="92" t="str">
        <f t="shared" si="0"/>
        <v>特殊处理!$C$3:$C$32</v>
      </c>
      <c r="C21" s="23" t="s">
        <v>32</v>
      </c>
      <c r="D21" s="23">
        <v>308</v>
      </c>
    </row>
    <row r="22" spans="1:4" ht="19.5" customHeight="1">
      <c r="A22" s="23">
        <v>192002</v>
      </c>
      <c r="B22" s="92" t="str">
        <f t="shared" si="0"/>
        <v>特殊处理!$C$3:$C$32</v>
      </c>
      <c r="C22" s="23" t="s">
        <v>33</v>
      </c>
      <c r="D22" s="23">
        <v>308</v>
      </c>
    </row>
    <row r="23" spans="1:4" ht="19.5" customHeight="1">
      <c r="A23" s="23">
        <v>192002</v>
      </c>
      <c r="B23" s="92" t="str">
        <f t="shared" si="0"/>
        <v>特殊处理!$C$3:$C$32</v>
      </c>
      <c r="C23" s="23" t="s">
        <v>34</v>
      </c>
      <c r="D23" s="23">
        <v>308</v>
      </c>
    </row>
    <row r="24" spans="1:4" ht="19.5" customHeight="1">
      <c r="A24" s="23">
        <v>192002</v>
      </c>
      <c r="B24" s="92" t="str">
        <f t="shared" si="0"/>
        <v>特殊处理!$C$3:$C$32</v>
      </c>
      <c r="C24" s="23" t="s">
        <v>35</v>
      </c>
      <c r="D24" s="23">
        <v>308</v>
      </c>
    </row>
  </sheetData>
  <mergeCells count="4">
    <mergeCell ref="A1:A2"/>
    <mergeCell ref="B1:B2"/>
    <mergeCell ref="C1:C2"/>
    <mergeCell ref="D1:D2"/>
  </mergeCells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4"/>
  <sheetViews>
    <sheetView topLeftCell="A694" zoomScale="85" zoomScaleNormal="85" workbookViewId="0">
      <selection activeCell="H726" sqref="H726"/>
    </sheetView>
  </sheetViews>
  <sheetFormatPr defaultColWidth="11.875" defaultRowHeight="14.25"/>
  <cols>
    <col min="1" max="1" width="16.25" style="66" customWidth="1"/>
    <col min="2" max="6" width="11.875" style="67"/>
  </cols>
  <sheetData>
    <row r="1" spans="1:6" ht="23.25" customHeight="1">
      <c r="A1" s="68" t="s">
        <v>36</v>
      </c>
      <c r="B1" s="99" t="s">
        <v>37</v>
      </c>
      <c r="C1" s="99"/>
      <c r="D1" s="99"/>
      <c r="E1" s="99"/>
      <c r="F1" s="99"/>
    </row>
    <row r="2" spans="1:6" ht="22.5" customHeight="1">
      <c r="A2" s="68" t="s">
        <v>38</v>
      </c>
      <c r="B2" s="100"/>
      <c r="C2" s="100"/>
      <c r="D2" s="100"/>
      <c r="E2" s="100"/>
      <c r="F2" s="100"/>
    </row>
    <row r="3" spans="1:6" ht="23.25" customHeight="1">
      <c r="A3" s="69" t="s">
        <v>39</v>
      </c>
      <c r="B3" s="70" t="s">
        <v>40</v>
      </c>
      <c r="C3" s="70" t="s">
        <v>41</v>
      </c>
      <c r="D3" s="70" t="s">
        <v>42</v>
      </c>
      <c r="E3" s="70" t="s">
        <v>43</v>
      </c>
      <c r="F3" s="71" t="s">
        <v>44</v>
      </c>
    </row>
    <row r="4" spans="1:6" ht="23.25" customHeight="1">
      <c r="A4" s="72" t="s">
        <v>45</v>
      </c>
      <c r="B4" s="73"/>
      <c r="C4" s="73"/>
      <c r="D4" s="73"/>
      <c r="E4" s="73"/>
      <c r="F4" s="74"/>
    </row>
    <row r="5" spans="1:6" ht="23.25" customHeight="1">
      <c r="A5" s="72" t="s">
        <v>46</v>
      </c>
      <c r="B5" s="73"/>
      <c r="C5" s="73"/>
      <c r="D5" s="73"/>
      <c r="E5" s="73"/>
      <c r="F5" s="74"/>
    </row>
    <row r="6" spans="1:6" ht="23.25" customHeight="1">
      <c r="A6" s="72" t="s">
        <v>47</v>
      </c>
      <c r="B6" s="73"/>
      <c r="C6" s="73"/>
      <c r="D6" s="73">
        <v>1</v>
      </c>
      <c r="E6" s="73"/>
      <c r="F6" s="74"/>
    </row>
    <row r="7" spans="1:6" ht="23.25" customHeight="1">
      <c r="A7" s="72" t="s">
        <v>48</v>
      </c>
      <c r="B7" s="73"/>
      <c r="C7" s="73" t="s">
        <v>49</v>
      </c>
      <c r="D7" s="73"/>
      <c r="E7" s="73">
        <v>1</v>
      </c>
      <c r="F7" s="74"/>
    </row>
    <row r="8" spans="1:6" ht="23.25" customHeight="1">
      <c r="A8" s="72" t="s">
        <v>50</v>
      </c>
      <c r="B8" s="73"/>
      <c r="C8" s="73" t="s">
        <v>51</v>
      </c>
      <c r="D8" s="73"/>
      <c r="E8" s="73">
        <v>1</v>
      </c>
      <c r="F8" s="74"/>
    </row>
    <row r="9" spans="1:6" ht="23.25" customHeight="1">
      <c r="A9" s="72" t="s">
        <v>52</v>
      </c>
      <c r="B9" s="73">
        <v>1</v>
      </c>
      <c r="C9" s="73"/>
      <c r="D9" s="73"/>
      <c r="E9" s="73"/>
      <c r="F9" s="74"/>
    </row>
    <row r="10" spans="1:6" ht="23.25" customHeight="1">
      <c r="A10" s="72" t="s">
        <v>53</v>
      </c>
      <c r="B10" s="73"/>
      <c r="C10" s="73">
        <v>1</v>
      </c>
      <c r="D10" s="73"/>
      <c r="E10" s="73"/>
      <c r="F10" s="74"/>
    </row>
    <row r="11" spans="1:6" ht="23.25" customHeight="1">
      <c r="A11" s="72" t="s">
        <v>54</v>
      </c>
      <c r="B11" s="73"/>
      <c r="C11" s="73">
        <v>1</v>
      </c>
      <c r="D11" s="73"/>
      <c r="E11" s="73"/>
      <c r="F11" s="74"/>
    </row>
    <row r="12" spans="1:6" ht="23.25" customHeight="1">
      <c r="A12" s="72" t="s">
        <v>55</v>
      </c>
      <c r="B12" s="73"/>
      <c r="C12" s="73"/>
      <c r="D12" s="73"/>
      <c r="E12" s="73"/>
      <c r="F12" s="74">
        <v>1</v>
      </c>
    </row>
    <row r="13" spans="1:6" ht="23.25" customHeight="1">
      <c r="A13" s="75" t="s">
        <v>56</v>
      </c>
      <c r="B13" s="76"/>
      <c r="C13" s="76"/>
      <c r="D13" s="76"/>
      <c r="E13" s="76"/>
      <c r="F13" s="77"/>
    </row>
    <row r="14" spans="1:6" ht="23.25" customHeight="1">
      <c r="E14" s="95" t="s">
        <v>57</v>
      </c>
      <c r="F14" s="95"/>
    </row>
    <row r="15" spans="1:6" ht="23.25" customHeight="1">
      <c r="A15" s="66" t="s">
        <v>58</v>
      </c>
    </row>
    <row r="16" spans="1:6" ht="23.25" customHeight="1">
      <c r="A16" s="68" t="s">
        <v>59</v>
      </c>
      <c r="B16" s="99" t="s">
        <v>37</v>
      </c>
      <c r="C16" s="99"/>
      <c r="D16" s="99"/>
      <c r="E16" s="99"/>
      <c r="F16" s="99"/>
    </row>
    <row r="17" spans="1:6" ht="23.25" customHeight="1">
      <c r="A17" s="68" t="s">
        <v>38</v>
      </c>
      <c r="B17" s="100"/>
      <c r="C17" s="100"/>
      <c r="D17" s="100"/>
      <c r="E17" s="100"/>
      <c r="F17" s="100"/>
    </row>
    <row r="18" spans="1:6" ht="23.25" customHeight="1">
      <c r="A18" s="69" t="s">
        <v>39</v>
      </c>
      <c r="B18" s="70" t="s">
        <v>40</v>
      </c>
      <c r="C18" s="70" t="s">
        <v>41</v>
      </c>
      <c r="D18" s="70" t="s">
        <v>42</v>
      </c>
      <c r="E18" s="70" t="s">
        <v>43</v>
      </c>
      <c r="F18" s="71" t="s">
        <v>44</v>
      </c>
    </row>
    <row r="19" spans="1:6" ht="23.25" customHeight="1">
      <c r="A19" s="72" t="s">
        <v>45</v>
      </c>
      <c r="B19" s="73"/>
      <c r="C19" s="73">
        <v>2</v>
      </c>
      <c r="D19" s="73"/>
      <c r="E19" s="73"/>
      <c r="F19" s="74"/>
    </row>
    <row r="20" spans="1:6" ht="23.25" customHeight="1">
      <c r="A20" s="72" t="s">
        <v>46</v>
      </c>
      <c r="B20" s="73"/>
      <c r="C20" s="73">
        <v>2</v>
      </c>
      <c r="D20" s="73"/>
      <c r="E20" s="73"/>
      <c r="F20" s="74"/>
    </row>
    <row r="21" spans="1:6" ht="23.25" customHeight="1">
      <c r="A21" s="72" t="s">
        <v>47</v>
      </c>
      <c r="B21" s="73"/>
      <c r="C21" s="73"/>
      <c r="D21" s="73">
        <v>2</v>
      </c>
      <c r="E21" s="73"/>
      <c r="F21" s="74"/>
    </row>
    <row r="22" spans="1:6" ht="23.25" customHeight="1">
      <c r="A22" s="72" t="s">
        <v>48</v>
      </c>
      <c r="B22" s="73"/>
      <c r="C22" s="73" t="s">
        <v>49</v>
      </c>
      <c r="D22" s="73"/>
      <c r="E22" s="73"/>
      <c r="F22" s="74"/>
    </row>
    <row r="23" spans="1:6" ht="23.25" customHeight="1">
      <c r="A23" s="72" t="s">
        <v>50</v>
      </c>
      <c r="B23" s="73"/>
      <c r="C23" s="73" t="s">
        <v>51</v>
      </c>
      <c r="D23" s="73"/>
      <c r="E23" s="73"/>
      <c r="F23" s="74">
        <v>2</v>
      </c>
    </row>
    <row r="24" spans="1:6" ht="23.25" customHeight="1">
      <c r="A24" s="72" t="s">
        <v>52</v>
      </c>
      <c r="B24" s="73">
        <v>2</v>
      </c>
      <c r="C24" s="73"/>
      <c r="D24" s="73"/>
      <c r="E24" s="73"/>
      <c r="F24" s="74"/>
    </row>
    <row r="25" spans="1:6" ht="23.25" customHeight="1">
      <c r="A25" s="72" t="s">
        <v>53</v>
      </c>
      <c r="B25" s="73">
        <v>2</v>
      </c>
      <c r="C25" s="73"/>
      <c r="D25" s="73"/>
      <c r="E25" s="73"/>
      <c r="F25" s="74"/>
    </row>
    <row r="26" spans="1:6" ht="23.25" customHeight="1">
      <c r="A26" s="72" t="s">
        <v>54</v>
      </c>
      <c r="B26" s="73"/>
      <c r="C26" s="73"/>
      <c r="D26" s="73"/>
      <c r="E26" s="73"/>
      <c r="F26" s="74"/>
    </row>
    <row r="27" spans="1:6" ht="23.25" customHeight="1">
      <c r="A27" s="72" t="s">
        <v>55</v>
      </c>
      <c r="B27" s="73"/>
      <c r="C27" s="73"/>
      <c r="D27" s="73"/>
      <c r="E27" s="73"/>
      <c r="F27" s="74"/>
    </row>
    <row r="28" spans="1:6" ht="23.25" customHeight="1">
      <c r="A28" s="75" t="s">
        <v>56</v>
      </c>
      <c r="B28" s="76"/>
      <c r="C28" s="76"/>
      <c r="D28" s="76"/>
      <c r="E28" s="76">
        <v>2</v>
      </c>
      <c r="F28" s="77"/>
    </row>
    <row r="29" spans="1:6" ht="23.25" customHeight="1">
      <c r="E29" s="95" t="s">
        <v>57</v>
      </c>
      <c r="F29" s="95"/>
    </row>
    <row r="30" spans="1:6" ht="23.25" customHeight="1">
      <c r="A30" s="66" t="s">
        <v>58</v>
      </c>
    </row>
    <row r="31" spans="1:6" ht="23.25" customHeight="1">
      <c r="A31" s="68" t="s">
        <v>60</v>
      </c>
      <c r="B31" s="99" t="s">
        <v>37</v>
      </c>
      <c r="C31" s="99"/>
      <c r="D31" s="99"/>
      <c r="E31" s="99"/>
      <c r="F31" s="99"/>
    </row>
    <row r="32" spans="1:6" ht="23.25" customHeight="1">
      <c r="A32" s="68" t="s">
        <v>38</v>
      </c>
      <c r="B32" s="100"/>
      <c r="C32" s="100"/>
      <c r="D32" s="100"/>
      <c r="E32" s="100"/>
      <c r="F32" s="100"/>
    </row>
    <row r="33" spans="1:6" ht="23.25" customHeight="1">
      <c r="A33" s="69" t="s">
        <v>39</v>
      </c>
      <c r="B33" s="70" t="s">
        <v>40</v>
      </c>
      <c r="C33" s="70" t="s">
        <v>41</v>
      </c>
      <c r="D33" s="70" t="s">
        <v>42</v>
      </c>
      <c r="E33" s="70" t="s">
        <v>43</v>
      </c>
      <c r="F33" s="71" t="s">
        <v>44</v>
      </c>
    </row>
    <row r="34" spans="1:6" ht="23.25" customHeight="1">
      <c r="A34" s="72" t="s">
        <v>45</v>
      </c>
      <c r="B34" s="73"/>
      <c r="C34" s="73"/>
      <c r="D34" s="73"/>
      <c r="E34" s="73">
        <v>3</v>
      </c>
      <c r="F34" s="74"/>
    </row>
    <row r="35" spans="1:6" ht="23.25" customHeight="1">
      <c r="A35" s="72" t="s">
        <v>46</v>
      </c>
      <c r="B35" s="73"/>
      <c r="C35" s="73"/>
      <c r="D35" s="73"/>
      <c r="E35" s="73">
        <v>3</v>
      </c>
      <c r="F35" s="74"/>
    </row>
    <row r="36" spans="1:6" ht="23.25" customHeight="1">
      <c r="A36" s="72" t="s">
        <v>47</v>
      </c>
      <c r="B36" s="73"/>
      <c r="C36" s="73"/>
      <c r="D36" s="73"/>
      <c r="E36" s="73"/>
      <c r="F36" s="74">
        <v>3</v>
      </c>
    </row>
    <row r="37" spans="1:6" ht="23.25" customHeight="1">
      <c r="A37" s="72" t="s">
        <v>48</v>
      </c>
      <c r="B37" s="73"/>
      <c r="C37" s="73" t="s">
        <v>49</v>
      </c>
      <c r="D37" s="73"/>
      <c r="E37" s="73"/>
      <c r="F37" s="74"/>
    </row>
    <row r="38" spans="1:6" ht="23.25" customHeight="1">
      <c r="A38" s="72" t="s">
        <v>50</v>
      </c>
      <c r="B38" s="73"/>
      <c r="C38" s="73" t="s">
        <v>51</v>
      </c>
      <c r="D38" s="73"/>
      <c r="E38" s="73"/>
      <c r="F38" s="74"/>
    </row>
    <row r="39" spans="1:6" ht="23.25" customHeight="1">
      <c r="A39" s="72" t="s">
        <v>52</v>
      </c>
      <c r="B39" s="73"/>
      <c r="C39" s="73">
        <v>3</v>
      </c>
      <c r="D39" s="73"/>
      <c r="E39" s="73"/>
      <c r="F39" s="74"/>
    </row>
    <row r="40" spans="1:6" ht="23.25" customHeight="1">
      <c r="A40" s="72" t="s">
        <v>53</v>
      </c>
      <c r="B40" s="73"/>
      <c r="C40" s="73">
        <v>3</v>
      </c>
      <c r="D40" s="73"/>
      <c r="E40" s="73"/>
      <c r="F40" s="74"/>
    </row>
    <row r="41" spans="1:6" ht="23.25" customHeight="1">
      <c r="A41" s="72" t="s">
        <v>54</v>
      </c>
      <c r="B41" s="73">
        <v>3</v>
      </c>
      <c r="C41" s="73"/>
      <c r="D41" s="73"/>
      <c r="E41" s="73"/>
      <c r="F41" s="74"/>
    </row>
    <row r="42" spans="1:6" ht="23.25" customHeight="1">
      <c r="A42" s="72" t="s">
        <v>55</v>
      </c>
      <c r="B42" s="73"/>
      <c r="C42" s="73"/>
      <c r="D42" s="73"/>
      <c r="E42" s="73"/>
      <c r="F42" s="74"/>
    </row>
    <row r="43" spans="1:6" ht="23.25" customHeight="1">
      <c r="A43" s="75" t="s">
        <v>56</v>
      </c>
      <c r="B43" s="76"/>
      <c r="C43" s="76"/>
      <c r="D43" s="76">
        <v>3</v>
      </c>
      <c r="E43" s="76"/>
      <c r="F43" s="77"/>
    </row>
    <row r="44" spans="1:6" ht="23.25" customHeight="1">
      <c r="E44" s="95" t="s">
        <v>57</v>
      </c>
      <c r="F44" s="95"/>
    </row>
    <row r="45" spans="1:6" ht="23.25" customHeight="1"/>
    <row r="46" spans="1:6" ht="23.25" customHeight="1">
      <c r="A46" s="68" t="s">
        <v>61</v>
      </c>
      <c r="B46" s="99" t="s">
        <v>37</v>
      </c>
      <c r="C46" s="99"/>
      <c r="D46" s="99"/>
      <c r="E46" s="99"/>
      <c r="F46" s="99"/>
    </row>
    <row r="47" spans="1:6" ht="23.25" customHeight="1">
      <c r="A47" s="68" t="s">
        <v>38</v>
      </c>
      <c r="B47" s="100"/>
      <c r="C47" s="100"/>
      <c r="D47" s="100"/>
      <c r="E47" s="100"/>
      <c r="F47" s="100"/>
    </row>
    <row r="48" spans="1:6" ht="23.25" customHeight="1">
      <c r="A48" s="69" t="s">
        <v>39</v>
      </c>
      <c r="B48" s="70" t="s">
        <v>40</v>
      </c>
      <c r="C48" s="70" t="s">
        <v>41</v>
      </c>
      <c r="D48" s="70" t="s">
        <v>42</v>
      </c>
      <c r="E48" s="70" t="s">
        <v>43</v>
      </c>
      <c r="F48" s="71" t="s">
        <v>44</v>
      </c>
    </row>
    <row r="49" spans="1:6" ht="23.25" customHeight="1">
      <c r="A49" s="72" t="s">
        <v>45</v>
      </c>
      <c r="B49" s="73"/>
      <c r="C49" s="73">
        <v>4</v>
      </c>
      <c r="D49" s="73"/>
      <c r="E49" s="73"/>
      <c r="F49" s="74"/>
    </row>
    <row r="50" spans="1:6" ht="23.25" customHeight="1">
      <c r="A50" s="72" t="s">
        <v>46</v>
      </c>
      <c r="B50" s="73"/>
      <c r="C50" s="73">
        <v>4</v>
      </c>
      <c r="D50" s="73"/>
      <c r="E50" s="73"/>
      <c r="F50" s="74">
        <v>4</v>
      </c>
    </row>
    <row r="51" spans="1:6" ht="23.25" customHeight="1">
      <c r="A51" s="72" t="s">
        <v>47</v>
      </c>
      <c r="B51" s="73"/>
      <c r="C51" s="73"/>
      <c r="D51" s="73"/>
      <c r="E51" s="73"/>
      <c r="F51" s="74"/>
    </row>
    <row r="52" spans="1:6" ht="23.25" customHeight="1">
      <c r="A52" s="72" t="s">
        <v>48</v>
      </c>
      <c r="B52" s="73"/>
      <c r="C52" s="73" t="s">
        <v>49</v>
      </c>
      <c r="D52" s="73"/>
      <c r="E52" s="73"/>
      <c r="F52" s="74"/>
    </row>
    <row r="53" spans="1:6" ht="23.25" customHeight="1">
      <c r="A53" s="72" t="s">
        <v>50</v>
      </c>
      <c r="B53" s="73"/>
      <c r="C53" s="73" t="s">
        <v>51</v>
      </c>
      <c r="D53" s="73"/>
      <c r="E53" s="73"/>
      <c r="F53" s="74"/>
    </row>
    <row r="54" spans="1:6" ht="23.25" customHeight="1">
      <c r="A54" s="72" t="s">
        <v>52</v>
      </c>
      <c r="B54" s="73"/>
      <c r="C54" s="73"/>
      <c r="D54" s="73"/>
      <c r="E54" s="73">
        <v>4</v>
      </c>
      <c r="F54" s="74"/>
    </row>
    <row r="55" spans="1:6" ht="23.25" customHeight="1">
      <c r="A55" s="72" t="s">
        <v>53</v>
      </c>
      <c r="B55" s="73">
        <v>4</v>
      </c>
      <c r="C55" s="73"/>
      <c r="D55" s="73"/>
      <c r="E55" s="73"/>
      <c r="F55" s="74"/>
    </row>
    <row r="56" spans="1:6" ht="23.25" customHeight="1">
      <c r="A56" s="72" t="s">
        <v>54</v>
      </c>
      <c r="B56" s="73"/>
      <c r="C56" s="73"/>
      <c r="D56" s="73"/>
      <c r="E56" s="73"/>
      <c r="F56" s="74"/>
    </row>
    <row r="57" spans="1:6" ht="23.25" customHeight="1">
      <c r="A57" s="72" t="s">
        <v>55</v>
      </c>
      <c r="B57" s="73"/>
      <c r="C57" s="73"/>
      <c r="D57" s="73">
        <v>4</v>
      </c>
      <c r="E57" s="73"/>
      <c r="F57" s="74"/>
    </row>
    <row r="58" spans="1:6" ht="23.25" customHeight="1">
      <c r="A58" s="75" t="s">
        <v>56</v>
      </c>
      <c r="B58" s="76"/>
      <c r="C58" s="76"/>
      <c r="D58" s="76">
        <v>4</v>
      </c>
      <c r="E58" s="76"/>
      <c r="F58" s="77"/>
    </row>
    <row r="59" spans="1:6" ht="23.25" customHeight="1">
      <c r="E59" s="95" t="s">
        <v>57</v>
      </c>
      <c r="F59" s="95"/>
    </row>
    <row r="60" spans="1:6" ht="23.25" customHeight="1"/>
    <row r="61" spans="1:6" ht="23.25" customHeight="1">
      <c r="A61" s="68" t="s">
        <v>62</v>
      </c>
      <c r="B61" s="99" t="s">
        <v>37</v>
      </c>
      <c r="C61" s="99"/>
      <c r="D61" s="99"/>
      <c r="E61" s="99"/>
      <c r="F61" s="99"/>
    </row>
    <row r="62" spans="1:6" ht="23.25" customHeight="1">
      <c r="A62" s="68" t="s">
        <v>38</v>
      </c>
      <c r="B62" s="100"/>
      <c r="C62" s="100"/>
      <c r="D62" s="100"/>
      <c r="E62" s="100"/>
      <c r="F62" s="100"/>
    </row>
    <row r="63" spans="1:6" ht="23.25" customHeight="1">
      <c r="A63" s="69" t="s">
        <v>39</v>
      </c>
      <c r="B63" s="70" t="s">
        <v>40</v>
      </c>
      <c r="C63" s="70" t="s">
        <v>41</v>
      </c>
      <c r="D63" s="70" t="s">
        <v>42</v>
      </c>
      <c r="E63" s="70" t="s">
        <v>43</v>
      </c>
      <c r="F63" s="71" t="s">
        <v>44</v>
      </c>
    </row>
    <row r="64" spans="1:6" ht="23.25" customHeight="1">
      <c r="A64" s="72" t="s">
        <v>45</v>
      </c>
      <c r="B64" s="73">
        <v>5</v>
      </c>
      <c r="C64" s="73"/>
      <c r="D64" s="73"/>
      <c r="E64" s="73"/>
      <c r="F64" s="74"/>
    </row>
    <row r="65" spans="1:6" ht="23.25" customHeight="1">
      <c r="A65" s="72" t="s">
        <v>46</v>
      </c>
      <c r="B65" s="73">
        <v>5</v>
      </c>
      <c r="C65" s="73"/>
      <c r="D65" s="73"/>
      <c r="E65" s="73"/>
      <c r="F65" s="74"/>
    </row>
    <row r="66" spans="1:6" ht="23.25" customHeight="1">
      <c r="A66" s="72" t="s">
        <v>47</v>
      </c>
      <c r="B66" s="73"/>
      <c r="C66" s="73"/>
      <c r="D66" s="73">
        <v>5</v>
      </c>
      <c r="E66" s="73"/>
      <c r="F66" s="74"/>
    </row>
    <row r="67" spans="1:6" ht="23.25" customHeight="1">
      <c r="A67" s="72" t="s">
        <v>48</v>
      </c>
      <c r="B67" s="73"/>
      <c r="C67" s="73" t="s">
        <v>49</v>
      </c>
      <c r="D67" s="73">
        <v>5</v>
      </c>
      <c r="E67" s="73"/>
      <c r="F67" s="74"/>
    </row>
    <row r="68" spans="1:6" ht="23.25" customHeight="1">
      <c r="A68" s="72" t="s">
        <v>50</v>
      </c>
      <c r="B68" s="73"/>
      <c r="C68" s="73" t="s">
        <v>51</v>
      </c>
      <c r="D68" s="73"/>
      <c r="E68" s="73"/>
      <c r="F68" s="74"/>
    </row>
    <row r="69" spans="1:6" ht="23.25" customHeight="1">
      <c r="A69" s="72" t="s">
        <v>52</v>
      </c>
      <c r="B69" s="73"/>
      <c r="C69" s="73"/>
      <c r="D69" s="73"/>
      <c r="E69" s="73"/>
      <c r="F69" s="74">
        <v>5</v>
      </c>
    </row>
    <row r="70" spans="1:6" ht="23.25" customHeight="1">
      <c r="A70" s="72" t="s">
        <v>53</v>
      </c>
      <c r="B70" s="73"/>
      <c r="C70" s="73"/>
      <c r="D70" s="73"/>
      <c r="E70" s="73">
        <v>5</v>
      </c>
      <c r="F70" s="74"/>
    </row>
    <row r="71" spans="1:6" ht="23.25" customHeight="1">
      <c r="A71" s="72" t="s">
        <v>54</v>
      </c>
      <c r="B71" s="73"/>
      <c r="C71" s="73">
        <v>5</v>
      </c>
      <c r="D71" s="73"/>
      <c r="E71" s="73"/>
      <c r="F71" s="74"/>
    </row>
    <row r="72" spans="1:6" ht="23.25" customHeight="1">
      <c r="A72" s="72" t="s">
        <v>55</v>
      </c>
      <c r="B72" s="73"/>
      <c r="C72" s="73"/>
      <c r="D72" s="73"/>
      <c r="E72" s="73"/>
      <c r="F72" s="74"/>
    </row>
    <row r="73" spans="1:6" ht="23.25" customHeight="1">
      <c r="A73" s="75" t="s">
        <v>56</v>
      </c>
      <c r="B73" s="76"/>
      <c r="C73" s="76"/>
      <c r="D73" s="76"/>
      <c r="E73" s="76"/>
      <c r="F73" s="77"/>
    </row>
    <row r="74" spans="1:6" ht="23.25" customHeight="1">
      <c r="E74" s="95" t="s">
        <v>57</v>
      </c>
      <c r="F74" s="95"/>
    </row>
    <row r="75" spans="1:6" ht="23.25" customHeight="1"/>
    <row r="76" spans="1:6" ht="23.25" customHeight="1">
      <c r="A76" s="68" t="s">
        <v>63</v>
      </c>
      <c r="B76" s="99" t="s">
        <v>37</v>
      </c>
      <c r="C76" s="99"/>
      <c r="D76" s="99"/>
      <c r="E76" s="99"/>
      <c r="F76" s="99"/>
    </row>
    <row r="77" spans="1:6" ht="23.25" customHeight="1">
      <c r="A77" s="68" t="s">
        <v>38</v>
      </c>
      <c r="B77" s="100"/>
      <c r="C77" s="100"/>
      <c r="D77" s="100"/>
      <c r="E77" s="100"/>
      <c r="F77" s="100"/>
    </row>
    <row r="78" spans="1:6" ht="23.25" customHeight="1">
      <c r="A78" s="69" t="s">
        <v>39</v>
      </c>
      <c r="B78" s="70" t="s">
        <v>40</v>
      </c>
      <c r="C78" s="70" t="s">
        <v>41</v>
      </c>
      <c r="D78" s="70" t="s">
        <v>42</v>
      </c>
      <c r="E78" s="70" t="s">
        <v>43</v>
      </c>
      <c r="F78" s="71" t="s">
        <v>44</v>
      </c>
    </row>
    <row r="79" spans="1:6" ht="23.25" customHeight="1">
      <c r="A79" s="72" t="s">
        <v>45</v>
      </c>
      <c r="B79" s="73"/>
      <c r="C79" s="73"/>
      <c r="D79" s="73">
        <v>6</v>
      </c>
      <c r="E79" s="73"/>
      <c r="F79" s="74"/>
    </row>
    <row r="80" spans="1:6" ht="23.25" customHeight="1">
      <c r="A80" s="72" t="s">
        <v>46</v>
      </c>
      <c r="B80" s="73"/>
      <c r="C80" s="73"/>
      <c r="D80" s="73">
        <v>6</v>
      </c>
      <c r="E80" s="73"/>
      <c r="F80" s="74"/>
    </row>
    <row r="81" spans="1:6" ht="23.25" customHeight="1">
      <c r="A81" s="72" t="s">
        <v>47</v>
      </c>
      <c r="B81" s="73"/>
      <c r="C81" s="73"/>
      <c r="D81" s="73"/>
      <c r="E81" s="73"/>
      <c r="F81" s="74"/>
    </row>
    <row r="82" spans="1:6" ht="23.25" customHeight="1">
      <c r="A82" s="72" t="s">
        <v>48</v>
      </c>
      <c r="B82" s="73">
        <v>6</v>
      </c>
      <c r="C82" s="73" t="s">
        <v>49</v>
      </c>
      <c r="D82" s="73"/>
      <c r="E82" s="73"/>
      <c r="F82" s="74"/>
    </row>
    <row r="83" spans="1:6" ht="23.25" customHeight="1">
      <c r="A83" s="72" t="s">
        <v>50</v>
      </c>
      <c r="B83" s="73"/>
      <c r="C83" s="73" t="s">
        <v>51</v>
      </c>
      <c r="D83" s="73"/>
      <c r="E83" s="73"/>
      <c r="F83" s="74">
        <v>6</v>
      </c>
    </row>
    <row r="84" spans="1:6" ht="23.25" customHeight="1">
      <c r="A84" s="72" t="s">
        <v>52</v>
      </c>
      <c r="B84" s="73"/>
      <c r="C84" s="73">
        <v>6</v>
      </c>
      <c r="D84" s="73"/>
      <c r="E84" s="73"/>
      <c r="F84" s="74"/>
    </row>
    <row r="85" spans="1:6" ht="23.25" customHeight="1">
      <c r="A85" s="72" t="s">
        <v>53</v>
      </c>
      <c r="B85" s="73"/>
      <c r="C85" s="73"/>
      <c r="D85" s="73"/>
      <c r="E85" s="73"/>
      <c r="F85" s="74"/>
    </row>
    <row r="86" spans="1:6" ht="23.25" customHeight="1">
      <c r="A86" s="72" t="s">
        <v>54</v>
      </c>
      <c r="B86" s="73"/>
      <c r="C86" s="73"/>
      <c r="D86" s="73"/>
      <c r="E86" s="73"/>
      <c r="F86" s="74"/>
    </row>
    <row r="87" spans="1:6" ht="23.25" customHeight="1">
      <c r="A87" s="72" t="s">
        <v>55</v>
      </c>
      <c r="B87" s="73"/>
      <c r="C87" s="73"/>
      <c r="D87" s="73"/>
      <c r="E87" s="73">
        <v>6</v>
      </c>
      <c r="F87" s="74"/>
    </row>
    <row r="88" spans="1:6" ht="23.25" customHeight="1">
      <c r="A88" s="75" t="s">
        <v>56</v>
      </c>
      <c r="B88" s="76"/>
      <c r="C88" s="76"/>
      <c r="D88" s="76"/>
      <c r="E88" s="76">
        <v>6</v>
      </c>
      <c r="F88" s="77"/>
    </row>
    <row r="89" spans="1:6" ht="23.25" customHeight="1">
      <c r="E89" s="95" t="s">
        <v>57</v>
      </c>
      <c r="F89" s="95"/>
    </row>
    <row r="90" spans="1:6" ht="23.25" customHeight="1"/>
    <row r="91" spans="1:6" ht="23.25" customHeight="1">
      <c r="A91" s="68" t="s">
        <v>64</v>
      </c>
      <c r="B91" s="99" t="s">
        <v>37</v>
      </c>
      <c r="C91" s="99"/>
      <c r="D91" s="99"/>
      <c r="E91" s="99"/>
      <c r="F91" s="99"/>
    </row>
    <row r="92" spans="1:6" ht="23.25" customHeight="1">
      <c r="A92" s="68" t="s">
        <v>65</v>
      </c>
      <c r="B92" s="100"/>
      <c r="C92" s="100"/>
      <c r="D92" s="100"/>
      <c r="E92" s="100"/>
      <c r="F92" s="100"/>
    </row>
    <row r="93" spans="1:6" ht="23.25" customHeight="1">
      <c r="A93" s="69" t="s">
        <v>39</v>
      </c>
      <c r="B93" s="70" t="s">
        <v>40</v>
      </c>
      <c r="C93" s="70" t="s">
        <v>41</v>
      </c>
      <c r="D93" s="70" t="s">
        <v>42</v>
      </c>
      <c r="E93" s="70" t="s">
        <v>43</v>
      </c>
      <c r="F93" s="71" t="s">
        <v>44</v>
      </c>
    </row>
    <row r="94" spans="1:6" ht="23.25" customHeight="1">
      <c r="A94" s="72" t="s">
        <v>45</v>
      </c>
      <c r="B94" s="73">
        <v>1</v>
      </c>
      <c r="C94" s="73"/>
      <c r="D94" s="73"/>
      <c r="E94" s="73"/>
      <c r="F94" s="74"/>
    </row>
    <row r="95" spans="1:6" ht="23.25" customHeight="1">
      <c r="A95" s="72" t="s">
        <v>46</v>
      </c>
      <c r="B95" s="73">
        <v>1</v>
      </c>
      <c r="C95" s="73"/>
      <c r="D95" s="73"/>
      <c r="E95" s="73"/>
      <c r="F95" s="74"/>
    </row>
    <row r="96" spans="1:6" ht="23.25" customHeight="1">
      <c r="A96" s="72" t="s">
        <v>47</v>
      </c>
      <c r="B96" s="73"/>
      <c r="C96" s="73">
        <v>1</v>
      </c>
      <c r="D96" s="73"/>
      <c r="E96" s="73"/>
      <c r="F96" s="74"/>
    </row>
    <row r="97" spans="1:6" ht="23.25" customHeight="1">
      <c r="A97" s="72" t="s">
        <v>48</v>
      </c>
      <c r="B97" s="73"/>
      <c r="C97" s="73">
        <v>1</v>
      </c>
      <c r="D97" s="73"/>
      <c r="E97" s="73" t="s">
        <v>49</v>
      </c>
      <c r="F97" s="74"/>
    </row>
    <row r="98" spans="1:6" ht="23.25" customHeight="1">
      <c r="A98" s="72" t="s">
        <v>50</v>
      </c>
      <c r="B98" s="73"/>
      <c r="C98" s="73"/>
      <c r="D98" s="73"/>
      <c r="E98" s="73" t="s">
        <v>51</v>
      </c>
      <c r="F98" s="74"/>
    </row>
    <row r="99" spans="1:6" ht="23.25" customHeight="1">
      <c r="A99" s="72" t="s">
        <v>52</v>
      </c>
      <c r="B99" s="73"/>
      <c r="C99" s="73"/>
      <c r="D99" s="73">
        <v>1</v>
      </c>
      <c r="E99" s="73"/>
      <c r="F99" s="74"/>
    </row>
    <row r="100" spans="1:6" ht="23.25" customHeight="1">
      <c r="A100" s="72" t="s">
        <v>53</v>
      </c>
      <c r="B100" s="73"/>
      <c r="C100" s="73"/>
      <c r="D100" s="73">
        <v>1</v>
      </c>
      <c r="E100" s="73"/>
      <c r="F100" s="74"/>
    </row>
    <row r="101" spans="1:6" ht="23.25" customHeight="1">
      <c r="A101" s="72" t="s">
        <v>54</v>
      </c>
      <c r="B101" s="73"/>
      <c r="C101" s="73"/>
      <c r="D101" s="73"/>
      <c r="E101" s="73"/>
      <c r="F101" s="74">
        <v>1</v>
      </c>
    </row>
    <row r="102" spans="1:6" ht="23.25" customHeight="1">
      <c r="A102" s="72" t="s">
        <v>55</v>
      </c>
      <c r="B102" s="73"/>
      <c r="C102" s="73"/>
      <c r="D102" s="73"/>
      <c r="E102" s="73">
        <v>1</v>
      </c>
      <c r="F102" s="74"/>
    </row>
    <row r="103" spans="1:6" ht="23.25" customHeight="1">
      <c r="A103" s="75" t="s">
        <v>56</v>
      </c>
      <c r="B103" s="76"/>
      <c r="C103" s="76"/>
      <c r="D103" s="76"/>
      <c r="E103" s="76"/>
      <c r="F103" s="77"/>
    </row>
    <row r="104" spans="1:6" ht="23.25" customHeight="1">
      <c r="E104" s="95" t="s">
        <v>57</v>
      </c>
      <c r="F104" s="95"/>
    </row>
    <row r="105" spans="1:6" ht="23.25" customHeight="1"/>
    <row r="106" spans="1:6" ht="23.25" customHeight="1">
      <c r="A106" s="68" t="s">
        <v>66</v>
      </c>
      <c r="B106" s="99" t="s">
        <v>37</v>
      </c>
      <c r="C106" s="99"/>
      <c r="D106" s="99"/>
      <c r="E106" s="99"/>
      <c r="F106" s="99"/>
    </row>
    <row r="107" spans="1:6" ht="23.25" customHeight="1">
      <c r="A107" s="68" t="s">
        <v>65</v>
      </c>
      <c r="B107" s="100"/>
      <c r="C107" s="100"/>
      <c r="D107" s="100"/>
      <c r="E107" s="100"/>
      <c r="F107" s="100"/>
    </row>
    <row r="108" spans="1:6" ht="23.25" customHeight="1">
      <c r="A108" s="69" t="s">
        <v>39</v>
      </c>
      <c r="B108" s="70" t="s">
        <v>40</v>
      </c>
      <c r="C108" s="70" t="s">
        <v>41</v>
      </c>
      <c r="D108" s="70" t="s">
        <v>42</v>
      </c>
      <c r="E108" s="70" t="s">
        <v>43</v>
      </c>
      <c r="F108" s="71" t="s">
        <v>44</v>
      </c>
    </row>
    <row r="109" spans="1:6" ht="23.25" customHeight="1">
      <c r="A109" s="72" t="s">
        <v>45</v>
      </c>
      <c r="B109" s="73">
        <v>2</v>
      </c>
      <c r="C109" s="73"/>
      <c r="D109" s="73"/>
      <c r="E109" s="73"/>
      <c r="F109" s="74"/>
    </row>
    <row r="110" spans="1:6" ht="23.25" customHeight="1">
      <c r="A110" s="72" t="s">
        <v>46</v>
      </c>
      <c r="B110" s="73">
        <v>2</v>
      </c>
      <c r="C110" s="73"/>
      <c r="D110" s="73"/>
      <c r="E110" s="73"/>
      <c r="F110" s="74"/>
    </row>
    <row r="111" spans="1:6" ht="23.25" customHeight="1">
      <c r="A111" s="72" t="s">
        <v>47</v>
      </c>
      <c r="B111" s="73"/>
      <c r="C111" s="73"/>
      <c r="D111" s="73"/>
      <c r="E111" s="73">
        <v>2</v>
      </c>
      <c r="F111" s="74"/>
    </row>
    <row r="112" spans="1:6" ht="23.25" customHeight="1">
      <c r="A112" s="72" t="s">
        <v>48</v>
      </c>
      <c r="B112" s="73"/>
      <c r="C112" s="73"/>
      <c r="D112" s="73">
        <v>2</v>
      </c>
      <c r="E112" s="73" t="s">
        <v>49</v>
      </c>
      <c r="F112" s="74"/>
    </row>
    <row r="113" spans="1:6" ht="23.25" customHeight="1">
      <c r="A113" s="72" t="s">
        <v>50</v>
      </c>
      <c r="B113" s="73"/>
      <c r="C113" s="73"/>
      <c r="D113" s="73">
        <v>2</v>
      </c>
      <c r="E113" s="73" t="s">
        <v>51</v>
      </c>
      <c r="F113" s="74"/>
    </row>
    <row r="114" spans="1:6" ht="23.25" customHeight="1">
      <c r="A114" s="72" t="s">
        <v>52</v>
      </c>
      <c r="B114" s="73"/>
      <c r="C114" s="73"/>
      <c r="D114" s="73"/>
      <c r="E114" s="73"/>
      <c r="F114" s="74"/>
    </row>
    <row r="115" spans="1:6" ht="23.25" customHeight="1">
      <c r="A115" s="72" t="s">
        <v>53</v>
      </c>
      <c r="B115" s="73"/>
      <c r="C115" s="73"/>
      <c r="D115" s="73"/>
      <c r="E115" s="73"/>
      <c r="F115" s="74"/>
    </row>
    <row r="116" spans="1:6" ht="23.25" customHeight="1">
      <c r="A116" s="72" t="s">
        <v>54</v>
      </c>
      <c r="B116" s="73"/>
      <c r="C116" s="73">
        <v>2</v>
      </c>
      <c r="D116" s="73"/>
      <c r="E116" s="73"/>
      <c r="F116" s="74">
        <v>2</v>
      </c>
    </row>
    <row r="117" spans="1:6" ht="23.25" customHeight="1">
      <c r="A117" s="72" t="s">
        <v>55</v>
      </c>
      <c r="B117" s="73"/>
      <c r="C117" s="73"/>
      <c r="D117" s="73"/>
      <c r="E117" s="73"/>
      <c r="F117" s="74">
        <v>2</v>
      </c>
    </row>
    <row r="118" spans="1:6" ht="23.25" customHeight="1">
      <c r="A118" s="75" t="s">
        <v>56</v>
      </c>
      <c r="B118" s="76"/>
      <c r="C118" s="76"/>
      <c r="D118" s="76"/>
      <c r="E118" s="76"/>
      <c r="F118" s="77"/>
    </row>
    <row r="119" spans="1:6" ht="23.25" customHeight="1">
      <c r="A119" s="96"/>
      <c r="B119" s="96"/>
      <c r="C119" s="96"/>
      <c r="E119" s="95" t="s">
        <v>57</v>
      </c>
      <c r="F119" s="95"/>
    </row>
    <row r="120" spans="1:6" ht="23.25" customHeight="1"/>
    <row r="121" spans="1:6" ht="23.25" customHeight="1">
      <c r="A121" s="68" t="s">
        <v>67</v>
      </c>
      <c r="B121" s="99" t="s">
        <v>37</v>
      </c>
      <c r="C121" s="99"/>
      <c r="D121" s="99"/>
      <c r="E121" s="99"/>
      <c r="F121" s="99"/>
    </row>
    <row r="122" spans="1:6" ht="23.25" customHeight="1">
      <c r="A122" s="68" t="s">
        <v>65</v>
      </c>
      <c r="B122" s="100"/>
      <c r="C122" s="100"/>
      <c r="D122" s="100"/>
      <c r="E122" s="100"/>
      <c r="F122" s="100"/>
    </row>
    <row r="123" spans="1:6" ht="23.25" customHeight="1">
      <c r="A123" s="69" t="s">
        <v>39</v>
      </c>
      <c r="B123" s="70" t="s">
        <v>40</v>
      </c>
      <c r="C123" s="70" t="s">
        <v>41</v>
      </c>
      <c r="D123" s="70" t="s">
        <v>42</v>
      </c>
      <c r="E123" s="70" t="s">
        <v>43</v>
      </c>
      <c r="F123" s="71" t="s">
        <v>44</v>
      </c>
    </row>
    <row r="124" spans="1:6" ht="23.25" customHeight="1">
      <c r="A124" s="72" t="s">
        <v>45</v>
      </c>
      <c r="B124" s="73">
        <v>3</v>
      </c>
      <c r="C124" s="73"/>
      <c r="D124" s="73"/>
      <c r="E124" s="73"/>
      <c r="F124" s="74"/>
    </row>
    <row r="125" spans="1:6" ht="23.25" customHeight="1">
      <c r="A125" s="72" t="s">
        <v>46</v>
      </c>
      <c r="B125" s="73">
        <v>3</v>
      </c>
      <c r="C125" s="73"/>
      <c r="D125" s="73"/>
      <c r="E125" s="73"/>
      <c r="F125" s="74"/>
    </row>
    <row r="126" spans="1:6" ht="23.25" customHeight="1">
      <c r="A126" s="72" t="s">
        <v>47</v>
      </c>
      <c r="B126" s="73"/>
      <c r="C126" s="73"/>
      <c r="D126" s="73">
        <v>3</v>
      </c>
      <c r="E126" s="73"/>
      <c r="F126" s="74"/>
    </row>
    <row r="127" spans="1:6" ht="23.25" customHeight="1">
      <c r="A127" s="72" t="s">
        <v>48</v>
      </c>
      <c r="B127" s="73"/>
      <c r="C127" s="73"/>
      <c r="D127" s="73">
        <v>3</v>
      </c>
      <c r="E127" s="73" t="s">
        <v>49</v>
      </c>
      <c r="F127" s="74"/>
    </row>
    <row r="128" spans="1:6" ht="23.25" customHeight="1">
      <c r="A128" s="72" t="s">
        <v>50</v>
      </c>
      <c r="B128" s="73"/>
      <c r="C128" s="73"/>
      <c r="D128" s="73"/>
      <c r="E128" s="73" t="s">
        <v>51</v>
      </c>
      <c r="F128" s="74"/>
    </row>
    <row r="129" spans="1:6" ht="23.25" customHeight="1">
      <c r="A129" s="72" t="s">
        <v>52</v>
      </c>
      <c r="B129" s="73"/>
      <c r="C129" s="73"/>
      <c r="D129" s="73"/>
      <c r="E129" s="73"/>
      <c r="F129" s="74">
        <v>3</v>
      </c>
    </row>
    <row r="130" spans="1:6" ht="23.25" customHeight="1">
      <c r="A130" s="72" t="s">
        <v>53</v>
      </c>
      <c r="B130" s="73"/>
      <c r="C130" s="73"/>
      <c r="D130" s="73"/>
      <c r="E130" s="73"/>
      <c r="F130" s="74">
        <v>3</v>
      </c>
    </row>
    <row r="131" spans="1:6" ht="23.25" customHeight="1">
      <c r="A131" s="72" t="s">
        <v>54</v>
      </c>
      <c r="B131" s="73"/>
      <c r="C131" s="73">
        <v>3</v>
      </c>
      <c r="D131" s="73"/>
      <c r="E131" s="73"/>
      <c r="F131" s="74"/>
    </row>
    <row r="132" spans="1:6" ht="23.25" customHeight="1">
      <c r="A132" s="72" t="s">
        <v>55</v>
      </c>
      <c r="B132" s="73"/>
      <c r="C132" s="73"/>
      <c r="D132" s="73"/>
      <c r="E132" s="73"/>
      <c r="F132" s="74"/>
    </row>
    <row r="133" spans="1:6" ht="23.25" customHeight="1">
      <c r="A133" s="75" t="s">
        <v>56</v>
      </c>
      <c r="B133" s="76"/>
      <c r="C133" s="76"/>
      <c r="D133" s="76"/>
      <c r="E133" s="76">
        <v>3</v>
      </c>
      <c r="F133" s="77"/>
    </row>
    <row r="134" spans="1:6" ht="23.25" customHeight="1">
      <c r="E134" s="95" t="s">
        <v>57</v>
      </c>
      <c r="F134" s="95"/>
    </row>
    <row r="135" spans="1:6" ht="23.25" customHeight="1"/>
    <row r="136" spans="1:6" ht="23.25" customHeight="1">
      <c r="A136" s="67" t="s">
        <v>68</v>
      </c>
      <c r="B136" s="99" t="s">
        <v>37</v>
      </c>
      <c r="C136" s="99"/>
      <c r="D136" s="99"/>
      <c r="E136" s="99"/>
      <c r="F136" s="99"/>
    </row>
    <row r="137" spans="1:6" ht="23.25" customHeight="1">
      <c r="A137" s="68" t="s">
        <v>65</v>
      </c>
      <c r="B137" s="100"/>
      <c r="C137" s="100"/>
      <c r="D137" s="100"/>
      <c r="E137" s="100"/>
      <c r="F137" s="100"/>
    </row>
    <row r="138" spans="1:6" ht="23.25" customHeight="1">
      <c r="A138" s="69" t="s">
        <v>39</v>
      </c>
      <c r="B138" s="70" t="s">
        <v>40</v>
      </c>
      <c r="C138" s="70" t="s">
        <v>41</v>
      </c>
      <c r="D138" s="70" t="s">
        <v>42</v>
      </c>
      <c r="E138" s="70" t="s">
        <v>43</v>
      </c>
      <c r="F138" s="71" t="s">
        <v>44</v>
      </c>
    </row>
    <row r="139" spans="1:6" ht="23.25" customHeight="1">
      <c r="A139" s="72" t="s">
        <v>45</v>
      </c>
      <c r="B139" s="73"/>
      <c r="C139" s="73"/>
      <c r="D139" s="73"/>
      <c r="E139" s="73"/>
      <c r="F139" s="74"/>
    </row>
    <row r="140" spans="1:6" ht="23.25" customHeight="1">
      <c r="A140" s="72" t="s">
        <v>46</v>
      </c>
      <c r="B140" s="73"/>
      <c r="C140" s="73"/>
      <c r="D140" s="73">
        <v>4</v>
      </c>
      <c r="E140" s="73"/>
      <c r="F140" s="74"/>
    </row>
    <row r="141" spans="1:6" ht="23.25" customHeight="1">
      <c r="A141" s="72" t="s">
        <v>47</v>
      </c>
      <c r="B141" s="73">
        <v>4</v>
      </c>
      <c r="C141" s="73"/>
      <c r="D141" s="73">
        <v>4</v>
      </c>
      <c r="E141" s="73"/>
      <c r="F141" s="74">
        <v>4</v>
      </c>
    </row>
    <row r="142" spans="1:6" ht="23.25" customHeight="1">
      <c r="A142" s="72" t="s">
        <v>48</v>
      </c>
      <c r="B142" s="73">
        <v>4</v>
      </c>
      <c r="C142" s="73"/>
      <c r="D142" s="73"/>
      <c r="E142" s="73" t="s">
        <v>49</v>
      </c>
      <c r="F142" s="74">
        <v>4</v>
      </c>
    </row>
    <row r="143" spans="1:6" ht="23.25" customHeight="1">
      <c r="A143" s="72" t="s">
        <v>50</v>
      </c>
      <c r="B143" s="73"/>
      <c r="C143" s="73"/>
      <c r="D143" s="73"/>
      <c r="E143" s="73" t="s">
        <v>51</v>
      </c>
      <c r="F143" s="74"/>
    </row>
    <row r="144" spans="1:6" ht="23.25" customHeight="1">
      <c r="A144" s="72" t="s">
        <v>52</v>
      </c>
      <c r="B144" s="73"/>
      <c r="C144" s="73"/>
      <c r="D144" s="73"/>
      <c r="E144" s="73"/>
      <c r="F144" s="74"/>
    </row>
    <row r="145" spans="1:6" ht="23.25" customHeight="1">
      <c r="A145" s="72" t="s">
        <v>53</v>
      </c>
      <c r="B145" s="73"/>
      <c r="C145" s="73">
        <v>4</v>
      </c>
      <c r="D145" s="73"/>
      <c r="E145" s="73"/>
      <c r="F145" s="74"/>
    </row>
    <row r="146" spans="1:6" ht="23.25" customHeight="1">
      <c r="A146" s="72" t="s">
        <v>54</v>
      </c>
      <c r="B146" s="73"/>
      <c r="C146" s="73"/>
      <c r="D146" s="73"/>
      <c r="E146" s="73">
        <v>4</v>
      </c>
      <c r="F146" s="74"/>
    </row>
    <row r="147" spans="1:6" ht="23.25" customHeight="1">
      <c r="A147" s="72" t="s">
        <v>55</v>
      </c>
      <c r="B147" s="73"/>
      <c r="C147" s="73"/>
      <c r="D147" s="73"/>
      <c r="E147" s="73"/>
      <c r="F147" s="74"/>
    </row>
    <row r="148" spans="1:6" ht="23.25" customHeight="1">
      <c r="A148" s="75" t="s">
        <v>56</v>
      </c>
      <c r="B148" s="76"/>
      <c r="C148" s="76"/>
      <c r="D148" s="76"/>
      <c r="E148" s="76"/>
      <c r="F148" s="77"/>
    </row>
    <row r="149" spans="1:6" ht="23.25" customHeight="1">
      <c r="E149" s="95" t="s">
        <v>57</v>
      </c>
      <c r="F149" s="95"/>
    </row>
    <row r="150" spans="1:6" ht="23.25" customHeight="1"/>
    <row r="151" spans="1:6" ht="23.25" customHeight="1">
      <c r="A151" s="68" t="s">
        <v>69</v>
      </c>
      <c r="B151" s="99" t="s">
        <v>37</v>
      </c>
      <c r="C151" s="99"/>
      <c r="D151" s="99"/>
      <c r="E151" s="99"/>
      <c r="F151" s="99"/>
    </row>
    <row r="152" spans="1:6" ht="23.25" customHeight="1">
      <c r="A152" s="68" t="s">
        <v>65</v>
      </c>
      <c r="B152" s="100"/>
      <c r="C152" s="100"/>
      <c r="D152" s="100"/>
      <c r="E152" s="100"/>
      <c r="F152" s="100"/>
    </row>
    <row r="153" spans="1:6" ht="23.25" customHeight="1">
      <c r="A153" s="69" t="s">
        <v>39</v>
      </c>
      <c r="B153" s="70" t="s">
        <v>40</v>
      </c>
      <c r="C153" s="70" t="s">
        <v>41</v>
      </c>
      <c r="D153" s="70" t="s">
        <v>42</v>
      </c>
      <c r="E153" s="70" t="s">
        <v>43</v>
      </c>
      <c r="F153" s="71" t="s">
        <v>44</v>
      </c>
    </row>
    <row r="154" spans="1:6" ht="23.25" customHeight="1">
      <c r="A154" s="72" t="s">
        <v>45</v>
      </c>
      <c r="B154" s="73"/>
      <c r="C154" s="73"/>
      <c r="D154" s="73">
        <v>5</v>
      </c>
      <c r="E154" s="73"/>
      <c r="F154" s="74"/>
    </row>
    <row r="155" spans="1:6" ht="23.25" customHeight="1">
      <c r="A155" s="72" t="s">
        <v>46</v>
      </c>
      <c r="B155" s="73"/>
      <c r="C155" s="73"/>
      <c r="D155" s="73">
        <v>5</v>
      </c>
      <c r="E155" s="73"/>
      <c r="F155" s="74"/>
    </row>
    <row r="156" spans="1:6" ht="23.25" customHeight="1">
      <c r="A156" s="72" t="s">
        <v>47</v>
      </c>
      <c r="B156" s="73"/>
      <c r="C156" s="73"/>
      <c r="D156" s="73"/>
      <c r="E156" s="73"/>
      <c r="F156" s="74"/>
    </row>
    <row r="157" spans="1:6" ht="23.25" customHeight="1">
      <c r="A157" s="72" t="s">
        <v>48</v>
      </c>
      <c r="B157" s="73"/>
      <c r="C157" s="73"/>
      <c r="D157" s="73"/>
      <c r="E157" s="73" t="s">
        <v>49</v>
      </c>
      <c r="F157" s="74">
        <v>5</v>
      </c>
    </row>
    <row r="158" spans="1:6" ht="23.25" customHeight="1">
      <c r="A158" s="72" t="s">
        <v>50</v>
      </c>
      <c r="B158" s="73"/>
      <c r="C158" s="73"/>
      <c r="D158" s="73"/>
      <c r="E158" s="73" t="s">
        <v>51</v>
      </c>
      <c r="F158" s="74">
        <v>5</v>
      </c>
    </row>
    <row r="159" spans="1:6" ht="23.25" customHeight="1">
      <c r="A159" s="72" t="s">
        <v>52</v>
      </c>
      <c r="B159" s="73"/>
      <c r="C159" s="73">
        <v>5</v>
      </c>
      <c r="D159" s="73"/>
      <c r="E159" s="73"/>
      <c r="F159" s="74"/>
    </row>
    <row r="160" spans="1:6" ht="23.25" customHeight="1">
      <c r="A160" s="72" t="s">
        <v>53</v>
      </c>
      <c r="B160" s="73"/>
      <c r="C160" s="73">
        <v>5</v>
      </c>
      <c r="D160" s="73"/>
      <c r="E160" s="73"/>
      <c r="F160" s="74"/>
    </row>
    <row r="161" spans="1:6" ht="23.25" customHeight="1">
      <c r="A161" s="72" t="s">
        <v>54</v>
      </c>
      <c r="B161" s="73">
        <v>5</v>
      </c>
      <c r="C161" s="73"/>
      <c r="D161" s="73"/>
      <c r="E161" s="73"/>
      <c r="F161" s="74"/>
    </row>
    <row r="162" spans="1:6" ht="23.25" customHeight="1">
      <c r="A162" s="72" t="s">
        <v>55</v>
      </c>
      <c r="B162" s="73"/>
      <c r="C162" s="73"/>
      <c r="D162" s="73"/>
      <c r="E162" s="73"/>
      <c r="F162" s="74"/>
    </row>
    <row r="163" spans="1:6" ht="23.25" customHeight="1">
      <c r="A163" s="75" t="s">
        <v>56</v>
      </c>
      <c r="B163" s="76"/>
      <c r="C163" s="76"/>
      <c r="D163" s="76"/>
      <c r="E163" s="76">
        <v>5</v>
      </c>
      <c r="F163" s="77"/>
    </row>
    <row r="164" spans="1:6" ht="23.25" customHeight="1">
      <c r="E164" s="95" t="s">
        <v>57</v>
      </c>
      <c r="F164" s="95"/>
    </row>
    <row r="165" spans="1:6" ht="23.25" customHeight="1"/>
    <row r="166" spans="1:6" ht="23.25" customHeight="1">
      <c r="A166" s="68" t="s">
        <v>70</v>
      </c>
      <c r="B166" s="99" t="s">
        <v>37</v>
      </c>
      <c r="C166" s="99"/>
      <c r="D166" s="99"/>
      <c r="E166" s="99"/>
      <c r="F166" s="99"/>
    </row>
    <row r="167" spans="1:6" ht="23.25" customHeight="1">
      <c r="A167" s="68" t="s">
        <v>65</v>
      </c>
      <c r="B167" s="100"/>
      <c r="C167" s="100"/>
      <c r="D167" s="100"/>
      <c r="E167" s="100"/>
      <c r="F167" s="100"/>
    </row>
    <row r="168" spans="1:6" ht="23.25" customHeight="1">
      <c r="A168" s="69" t="s">
        <v>39</v>
      </c>
      <c r="B168" s="70" t="s">
        <v>40</v>
      </c>
      <c r="C168" s="70" t="s">
        <v>41</v>
      </c>
      <c r="D168" s="70" t="s">
        <v>42</v>
      </c>
      <c r="E168" s="70" t="s">
        <v>43</v>
      </c>
      <c r="F168" s="71" t="s">
        <v>44</v>
      </c>
    </row>
    <row r="169" spans="1:6" ht="23.25" customHeight="1">
      <c r="A169" s="72" t="s">
        <v>45</v>
      </c>
      <c r="B169" s="73"/>
      <c r="C169" s="73"/>
      <c r="D169" s="73"/>
      <c r="E169" s="73">
        <v>6</v>
      </c>
      <c r="F169" s="74"/>
    </row>
    <row r="170" spans="1:6" ht="23.25" customHeight="1">
      <c r="A170" s="72" t="s">
        <v>46</v>
      </c>
      <c r="B170" s="73"/>
      <c r="C170" s="73"/>
      <c r="D170" s="73"/>
      <c r="E170" s="73"/>
      <c r="F170" s="74"/>
    </row>
    <row r="171" spans="1:6" ht="23.25" customHeight="1">
      <c r="A171" s="72" t="s">
        <v>47</v>
      </c>
      <c r="B171" s="73"/>
      <c r="C171" s="73">
        <v>6</v>
      </c>
      <c r="D171" s="73"/>
      <c r="E171" s="73"/>
      <c r="F171" s="74"/>
    </row>
    <row r="172" spans="1:6" ht="23.25" customHeight="1">
      <c r="A172" s="72" t="s">
        <v>48</v>
      </c>
      <c r="B172" s="73"/>
      <c r="C172" s="73">
        <v>6</v>
      </c>
      <c r="D172" s="73"/>
      <c r="E172" s="73" t="s">
        <v>49</v>
      </c>
      <c r="F172" s="74"/>
    </row>
    <row r="173" spans="1:6" ht="23.25" customHeight="1">
      <c r="A173" s="72" t="s">
        <v>50</v>
      </c>
      <c r="B173" s="73">
        <v>6</v>
      </c>
      <c r="C173" s="73"/>
      <c r="D173" s="73"/>
      <c r="E173" s="73" t="s">
        <v>51</v>
      </c>
      <c r="F173" s="74"/>
    </row>
    <row r="174" spans="1:6" ht="23.25" customHeight="1">
      <c r="A174" s="72" t="s">
        <v>52</v>
      </c>
      <c r="B174" s="73"/>
      <c r="C174" s="73"/>
      <c r="D174" s="73"/>
      <c r="E174" s="73"/>
      <c r="F174" s="74"/>
    </row>
    <row r="175" spans="1:6" ht="23.25" customHeight="1">
      <c r="A175" s="72" t="s">
        <v>53</v>
      </c>
      <c r="B175" s="73"/>
      <c r="C175" s="73"/>
      <c r="D175" s="73"/>
      <c r="E175" s="73"/>
      <c r="F175" s="74">
        <v>6</v>
      </c>
    </row>
    <row r="176" spans="1:6" ht="23.25" customHeight="1">
      <c r="A176" s="72" t="s">
        <v>54</v>
      </c>
      <c r="B176" s="73"/>
      <c r="C176" s="73"/>
      <c r="D176" s="73">
        <v>6</v>
      </c>
      <c r="E176" s="73"/>
      <c r="F176" s="74">
        <v>6</v>
      </c>
    </row>
    <row r="177" spans="1:6" ht="23.25" customHeight="1">
      <c r="A177" s="72" t="s">
        <v>55</v>
      </c>
      <c r="B177" s="73"/>
      <c r="C177" s="73"/>
      <c r="D177" s="73">
        <v>6</v>
      </c>
      <c r="E177" s="73"/>
      <c r="F177" s="74"/>
    </row>
    <row r="178" spans="1:6" ht="23.25" customHeight="1">
      <c r="A178" s="75" t="s">
        <v>56</v>
      </c>
      <c r="B178" s="76"/>
      <c r="C178" s="76"/>
      <c r="D178" s="76"/>
      <c r="E178" s="76"/>
      <c r="F178" s="77"/>
    </row>
    <row r="179" spans="1:6" ht="23.25" customHeight="1">
      <c r="E179" s="95" t="s">
        <v>71</v>
      </c>
      <c r="F179" s="95"/>
    </row>
    <row r="180" spans="1:6" ht="23.25" customHeight="1"/>
    <row r="181" spans="1:6" ht="23.25" customHeight="1">
      <c r="A181" s="68" t="s">
        <v>72</v>
      </c>
      <c r="B181" s="99" t="s">
        <v>37</v>
      </c>
      <c r="C181" s="99"/>
      <c r="D181" s="99"/>
      <c r="E181" s="99"/>
      <c r="F181" s="99"/>
    </row>
    <row r="182" spans="1:6" ht="23.25" customHeight="1">
      <c r="A182" s="68" t="s">
        <v>73</v>
      </c>
      <c r="B182" s="100"/>
      <c r="C182" s="100"/>
      <c r="D182" s="100"/>
      <c r="E182" s="100"/>
      <c r="F182" s="100"/>
    </row>
    <row r="183" spans="1:6" ht="23.25" customHeight="1">
      <c r="A183" s="69" t="s">
        <v>39</v>
      </c>
      <c r="B183" s="70" t="s">
        <v>40</v>
      </c>
      <c r="C183" s="70" t="s">
        <v>41</v>
      </c>
      <c r="D183" s="70" t="s">
        <v>42</v>
      </c>
      <c r="E183" s="70" t="s">
        <v>43</v>
      </c>
      <c r="F183" s="71" t="s">
        <v>44</v>
      </c>
    </row>
    <row r="184" spans="1:6" ht="23.25" customHeight="1">
      <c r="A184" s="72" t="s">
        <v>45</v>
      </c>
      <c r="B184" s="73"/>
      <c r="C184" s="73"/>
      <c r="D184" s="73"/>
      <c r="E184" s="73">
        <v>1</v>
      </c>
      <c r="F184" s="74"/>
    </row>
    <row r="185" spans="1:6" ht="23.25" customHeight="1">
      <c r="A185" s="72" t="s">
        <v>46</v>
      </c>
      <c r="B185" s="73"/>
      <c r="C185" s="73">
        <v>1</v>
      </c>
      <c r="D185" s="73"/>
      <c r="E185" s="73"/>
      <c r="F185" s="74"/>
    </row>
    <row r="186" spans="1:6" ht="23.25" customHeight="1">
      <c r="A186" s="72" t="s">
        <v>47</v>
      </c>
      <c r="B186" s="73"/>
      <c r="C186" s="73"/>
      <c r="D186" s="73"/>
      <c r="E186" s="73"/>
      <c r="F186" s="74"/>
    </row>
    <row r="187" spans="1:6" ht="23.25" customHeight="1">
      <c r="A187" s="72" t="s">
        <v>48</v>
      </c>
      <c r="B187" s="73"/>
      <c r="C187" s="73" t="s">
        <v>49</v>
      </c>
      <c r="D187" s="73">
        <v>1</v>
      </c>
      <c r="E187" s="73"/>
      <c r="F187" s="74">
        <v>1</v>
      </c>
    </row>
    <row r="188" spans="1:6" ht="23.25" customHeight="1">
      <c r="A188" s="72" t="s">
        <v>50</v>
      </c>
      <c r="B188" s="73"/>
      <c r="C188" s="73" t="s">
        <v>51</v>
      </c>
      <c r="D188" s="73">
        <v>1</v>
      </c>
      <c r="E188" s="73"/>
      <c r="F188" s="74"/>
    </row>
    <row r="189" spans="1:6" ht="23.25" customHeight="1">
      <c r="A189" s="72" t="s">
        <v>52</v>
      </c>
      <c r="B189" s="73"/>
      <c r="C189" s="73"/>
      <c r="D189" s="73"/>
      <c r="E189" s="73"/>
      <c r="F189" s="74"/>
    </row>
    <row r="190" spans="1:6" ht="23.25" customHeight="1">
      <c r="A190" s="72" t="s">
        <v>53</v>
      </c>
      <c r="B190" s="73">
        <v>1</v>
      </c>
      <c r="C190" s="73"/>
      <c r="D190" s="73"/>
      <c r="E190" s="73"/>
      <c r="F190" s="74"/>
    </row>
    <row r="191" spans="1:6" ht="23.25" customHeight="1">
      <c r="A191" s="72" t="s">
        <v>54</v>
      </c>
      <c r="B191" s="73">
        <v>1</v>
      </c>
      <c r="C191" s="73"/>
      <c r="D191" s="73"/>
      <c r="E191" s="73"/>
      <c r="F191" s="74"/>
    </row>
    <row r="192" spans="1:6" ht="23.25" customHeight="1">
      <c r="A192" s="72" t="s">
        <v>55</v>
      </c>
      <c r="B192" s="73"/>
      <c r="C192" s="73"/>
      <c r="D192" s="73"/>
      <c r="E192" s="73"/>
      <c r="F192" s="74"/>
    </row>
    <row r="193" spans="1:6" ht="23.25" customHeight="1">
      <c r="A193" s="75" t="s">
        <v>56</v>
      </c>
      <c r="B193" s="76"/>
      <c r="C193" s="76"/>
      <c r="D193" s="76"/>
      <c r="E193" s="76"/>
      <c r="F193" s="77"/>
    </row>
    <row r="194" spans="1:6" ht="23.25" customHeight="1">
      <c r="E194" s="95" t="s">
        <v>57</v>
      </c>
      <c r="F194" s="95"/>
    </row>
    <row r="195" spans="1:6" ht="23.25" customHeight="1"/>
    <row r="196" spans="1:6" ht="23.25" customHeight="1">
      <c r="A196" s="68" t="s">
        <v>74</v>
      </c>
      <c r="B196" s="99" t="s">
        <v>37</v>
      </c>
      <c r="C196" s="99"/>
      <c r="D196" s="99"/>
      <c r="E196" s="99"/>
      <c r="F196" s="99"/>
    </row>
    <row r="197" spans="1:6" ht="23.25" customHeight="1">
      <c r="A197" s="68" t="s">
        <v>73</v>
      </c>
      <c r="B197" s="100"/>
      <c r="C197" s="100"/>
      <c r="D197" s="100"/>
      <c r="E197" s="100"/>
      <c r="F197" s="100"/>
    </row>
    <row r="198" spans="1:6" ht="23.25" customHeight="1">
      <c r="A198" s="69" t="s">
        <v>39</v>
      </c>
      <c r="B198" s="70" t="s">
        <v>40</v>
      </c>
      <c r="C198" s="70" t="s">
        <v>41</v>
      </c>
      <c r="D198" s="70" t="s">
        <v>42</v>
      </c>
      <c r="E198" s="70" t="s">
        <v>43</v>
      </c>
      <c r="F198" s="71" t="s">
        <v>44</v>
      </c>
    </row>
    <row r="199" spans="1:6" ht="23.25" customHeight="1">
      <c r="A199" s="72" t="s">
        <v>45</v>
      </c>
      <c r="B199" s="73"/>
      <c r="C199" s="73"/>
      <c r="D199" s="73">
        <v>2</v>
      </c>
      <c r="E199" s="73"/>
      <c r="F199" s="74"/>
    </row>
    <row r="200" spans="1:6" ht="23.25" customHeight="1">
      <c r="A200" s="72" t="s">
        <v>46</v>
      </c>
      <c r="B200" s="73"/>
      <c r="C200" s="73"/>
      <c r="D200" s="73">
        <v>2</v>
      </c>
      <c r="E200" s="73"/>
      <c r="F200" s="74"/>
    </row>
    <row r="201" spans="1:6" ht="23.25" customHeight="1">
      <c r="A201" s="72" t="s">
        <v>47</v>
      </c>
      <c r="B201" s="73"/>
      <c r="C201" s="73"/>
      <c r="D201" s="79"/>
      <c r="E201" s="73"/>
      <c r="F201" s="74"/>
    </row>
    <row r="202" spans="1:6" ht="23.25" customHeight="1">
      <c r="A202" s="72" t="s">
        <v>48</v>
      </c>
      <c r="B202" s="73"/>
      <c r="C202" s="73" t="s">
        <v>49</v>
      </c>
      <c r="D202" s="79"/>
      <c r="E202" s="79"/>
      <c r="F202" s="74">
        <v>2</v>
      </c>
    </row>
    <row r="203" spans="1:6" ht="23.25" customHeight="1">
      <c r="A203" s="72" t="s">
        <v>50</v>
      </c>
      <c r="B203" s="73"/>
      <c r="C203" s="73" t="s">
        <v>51</v>
      </c>
      <c r="D203" s="73"/>
      <c r="E203" s="79"/>
      <c r="F203" s="74"/>
    </row>
    <row r="204" spans="1:6" ht="23.25" customHeight="1">
      <c r="A204" s="72" t="s">
        <v>52</v>
      </c>
      <c r="C204" s="73">
        <v>2</v>
      </c>
      <c r="D204" s="73"/>
      <c r="E204" s="73"/>
      <c r="F204" s="74"/>
    </row>
    <row r="205" spans="1:6" ht="23.25" customHeight="1">
      <c r="A205" s="72" t="s">
        <v>53</v>
      </c>
      <c r="B205" s="79"/>
      <c r="C205" s="73">
        <v>2</v>
      </c>
      <c r="D205" s="73"/>
      <c r="E205" s="73"/>
      <c r="F205" s="85"/>
    </row>
    <row r="206" spans="1:6" ht="23.25" customHeight="1">
      <c r="A206" s="72" t="s">
        <v>54</v>
      </c>
      <c r="B206" s="73"/>
      <c r="C206" s="79"/>
      <c r="D206" s="73"/>
      <c r="E206" s="73">
        <v>2</v>
      </c>
      <c r="F206" s="74"/>
    </row>
    <row r="207" spans="1:6" ht="23.25" customHeight="1">
      <c r="A207" s="72" t="s">
        <v>55</v>
      </c>
      <c r="B207" s="73"/>
      <c r="C207" s="73"/>
      <c r="D207" s="73"/>
      <c r="E207" s="73"/>
      <c r="F207" s="74"/>
    </row>
    <row r="208" spans="1:6" ht="23.25" customHeight="1">
      <c r="A208" s="75" t="s">
        <v>56</v>
      </c>
      <c r="B208" s="76">
        <v>2</v>
      </c>
      <c r="C208" s="76"/>
      <c r="D208" s="76"/>
      <c r="E208" s="76"/>
      <c r="F208" s="77"/>
    </row>
    <row r="209" spans="1:6" ht="23.25" customHeight="1">
      <c r="E209" s="95" t="s">
        <v>57</v>
      </c>
      <c r="F209" s="95"/>
    </row>
    <row r="210" spans="1:6" ht="23.25" customHeight="1"/>
    <row r="211" spans="1:6" ht="23.25" customHeight="1">
      <c r="A211" s="68" t="s">
        <v>75</v>
      </c>
      <c r="B211" s="99" t="s">
        <v>37</v>
      </c>
      <c r="C211" s="99"/>
      <c r="D211" s="99"/>
      <c r="E211" s="99"/>
      <c r="F211" s="99"/>
    </row>
    <row r="212" spans="1:6" ht="23.25" customHeight="1">
      <c r="A212" s="68" t="s">
        <v>73</v>
      </c>
      <c r="B212" s="100"/>
      <c r="C212" s="100"/>
      <c r="D212" s="100"/>
      <c r="E212" s="100"/>
      <c r="F212" s="100"/>
    </row>
    <row r="213" spans="1:6" ht="23.25" customHeight="1">
      <c r="A213" s="69" t="s">
        <v>39</v>
      </c>
      <c r="B213" s="70" t="s">
        <v>40</v>
      </c>
      <c r="C213" s="70" t="s">
        <v>41</v>
      </c>
      <c r="D213" s="70" t="s">
        <v>42</v>
      </c>
      <c r="E213" s="70" t="s">
        <v>43</v>
      </c>
      <c r="F213" s="71" t="s">
        <v>44</v>
      </c>
    </row>
    <row r="214" spans="1:6" ht="23.25" customHeight="1">
      <c r="A214" s="72" t="s">
        <v>45</v>
      </c>
      <c r="B214" s="73"/>
      <c r="C214" s="73">
        <v>3</v>
      </c>
      <c r="D214" s="73"/>
      <c r="E214" s="73"/>
      <c r="F214" s="74"/>
    </row>
    <row r="215" spans="1:6" ht="23.25" customHeight="1">
      <c r="A215" s="72" t="s">
        <v>46</v>
      </c>
      <c r="B215" s="73"/>
      <c r="C215" s="73"/>
      <c r="D215" s="73"/>
      <c r="E215" s="73"/>
      <c r="F215" s="74"/>
    </row>
    <row r="216" spans="1:6" ht="23.25" customHeight="1">
      <c r="A216" s="72" t="s">
        <v>47</v>
      </c>
      <c r="B216" s="73">
        <v>3</v>
      </c>
      <c r="C216" s="73"/>
      <c r="D216" s="73"/>
      <c r="E216" s="73"/>
      <c r="F216" s="74"/>
    </row>
    <row r="217" spans="1:6" ht="23.25" customHeight="1">
      <c r="A217" s="72" t="s">
        <v>48</v>
      </c>
      <c r="B217" s="73">
        <v>3</v>
      </c>
      <c r="C217" s="73" t="s">
        <v>49</v>
      </c>
      <c r="D217" s="73"/>
      <c r="E217" s="73"/>
      <c r="F217" s="74"/>
    </row>
    <row r="218" spans="1:6" ht="23.25" customHeight="1">
      <c r="A218" s="72" t="s">
        <v>50</v>
      </c>
      <c r="B218" s="73"/>
      <c r="C218" s="73" t="s">
        <v>51</v>
      </c>
      <c r="D218" s="73"/>
      <c r="E218" s="73">
        <v>3</v>
      </c>
      <c r="F218" s="74"/>
    </row>
    <row r="219" spans="1:6" ht="23.25" customHeight="1">
      <c r="A219" s="72" t="s">
        <v>52</v>
      </c>
      <c r="B219" s="73"/>
      <c r="C219" s="73"/>
      <c r="D219" s="73"/>
      <c r="E219" s="73"/>
      <c r="F219" s="74"/>
    </row>
    <row r="220" spans="1:6" ht="23.25" customHeight="1">
      <c r="A220" s="72" t="s">
        <v>53</v>
      </c>
      <c r="B220" s="73"/>
      <c r="C220" s="73"/>
      <c r="D220" s="73">
        <v>3</v>
      </c>
      <c r="E220" s="73"/>
      <c r="F220" s="74"/>
    </row>
    <row r="221" spans="1:6" ht="23.25" customHeight="1">
      <c r="A221" s="72" t="s">
        <v>54</v>
      </c>
      <c r="B221" s="73"/>
      <c r="C221" s="73"/>
      <c r="D221" s="73">
        <v>3</v>
      </c>
      <c r="E221" s="73"/>
      <c r="F221" s="74">
        <v>3</v>
      </c>
    </row>
    <row r="222" spans="1:6" ht="23.25" customHeight="1">
      <c r="A222" s="72" t="s">
        <v>55</v>
      </c>
      <c r="B222" s="73"/>
      <c r="C222" s="73"/>
      <c r="D222" s="73"/>
      <c r="E222" s="73"/>
      <c r="F222" s="74"/>
    </row>
    <row r="223" spans="1:6" ht="23.25" customHeight="1">
      <c r="A223" s="75" t="s">
        <v>56</v>
      </c>
      <c r="B223" s="76"/>
      <c r="C223" s="76"/>
      <c r="D223" s="76"/>
      <c r="E223" s="76"/>
      <c r="F223" s="77"/>
    </row>
    <row r="224" spans="1:6" ht="23.25" customHeight="1">
      <c r="E224" s="95" t="s">
        <v>57</v>
      </c>
      <c r="F224" s="95"/>
    </row>
    <row r="225" spans="1:6" ht="23.25" customHeight="1"/>
    <row r="226" spans="1:6" ht="23.25" customHeight="1">
      <c r="A226" s="68" t="s">
        <v>76</v>
      </c>
      <c r="B226" s="99" t="s">
        <v>37</v>
      </c>
      <c r="C226" s="99"/>
      <c r="D226" s="99"/>
      <c r="E226" s="99"/>
      <c r="F226" s="99"/>
    </row>
    <row r="227" spans="1:6" ht="23.25" customHeight="1">
      <c r="A227" s="68" t="s">
        <v>73</v>
      </c>
      <c r="B227" s="100"/>
      <c r="C227" s="100"/>
      <c r="D227" s="100"/>
      <c r="E227" s="100"/>
      <c r="F227" s="100"/>
    </row>
    <row r="228" spans="1:6" ht="23.25" customHeight="1">
      <c r="A228" s="69" t="s">
        <v>39</v>
      </c>
      <c r="B228" s="70" t="s">
        <v>40</v>
      </c>
      <c r="C228" s="70" t="s">
        <v>41</v>
      </c>
      <c r="D228" s="70" t="s">
        <v>42</v>
      </c>
      <c r="E228" s="70" t="s">
        <v>43</v>
      </c>
      <c r="F228" s="71" t="s">
        <v>44</v>
      </c>
    </row>
    <row r="229" spans="1:6" ht="23.25" customHeight="1">
      <c r="A229" s="72" t="s">
        <v>45</v>
      </c>
      <c r="B229" s="73"/>
      <c r="C229" s="73"/>
      <c r="D229" s="73"/>
      <c r="E229" s="73">
        <v>4</v>
      </c>
      <c r="F229" s="74"/>
    </row>
    <row r="230" spans="1:6" ht="23.25" customHeight="1">
      <c r="A230" s="72" t="s">
        <v>46</v>
      </c>
      <c r="B230" s="73"/>
      <c r="C230" s="73"/>
      <c r="D230" s="73"/>
      <c r="E230" s="73">
        <v>4</v>
      </c>
      <c r="F230" s="74"/>
    </row>
    <row r="231" spans="1:6" ht="23.25" customHeight="1">
      <c r="A231" s="72" t="s">
        <v>47</v>
      </c>
      <c r="B231" s="73"/>
      <c r="C231" s="73"/>
      <c r="D231" s="73"/>
      <c r="E231" s="73"/>
      <c r="F231" s="74"/>
    </row>
    <row r="232" spans="1:6" ht="23.25" customHeight="1">
      <c r="A232" s="72" t="s">
        <v>48</v>
      </c>
      <c r="B232" s="73"/>
      <c r="C232" s="73" t="s">
        <v>49</v>
      </c>
      <c r="D232" s="73">
        <v>4</v>
      </c>
      <c r="E232" s="73"/>
      <c r="F232" s="74"/>
    </row>
    <row r="233" spans="1:6" ht="23.25" customHeight="1">
      <c r="A233" s="72" t="s">
        <v>50</v>
      </c>
      <c r="B233" s="73"/>
      <c r="C233" s="73" t="s">
        <v>51</v>
      </c>
      <c r="D233" s="73">
        <v>4</v>
      </c>
      <c r="E233" s="73"/>
      <c r="F233" s="74"/>
    </row>
    <row r="234" spans="1:6" ht="23.25" customHeight="1">
      <c r="A234" s="72" t="s">
        <v>52</v>
      </c>
      <c r="B234" s="73">
        <v>4</v>
      </c>
      <c r="C234" s="73"/>
      <c r="D234" s="73"/>
      <c r="E234" s="73"/>
      <c r="F234" s="74"/>
    </row>
    <row r="235" spans="1:6" ht="23.25" customHeight="1">
      <c r="A235" s="72" t="s">
        <v>53</v>
      </c>
      <c r="B235" s="73"/>
      <c r="C235" s="73"/>
      <c r="D235" s="73"/>
      <c r="E235" s="73"/>
      <c r="F235" s="74"/>
    </row>
    <row r="236" spans="1:6" ht="23.25" customHeight="1">
      <c r="A236" s="72" t="s">
        <v>54</v>
      </c>
      <c r="B236" s="73"/>
      <c r="C236" s="73">
        <v>4</v>
      </c>
      <c r="D236" s="73"/>
      <c r="E236" s="73"/>
      <c r="F236" s="74"/>
    </row>
    <row r="237" spans="1:6" ht="23.25" customHeight="1">
      <c r="A237" s="72" t="s">
        <v>55</v>
      </c>
      <c r="B237" s="73"/>
      <c r="C237" s="73"/>
      <c r="D237" s="73"/>
      <c r="E237" s="73"/>
      <c r="F237" s="74">
        <v>4</v>
      </c>
    </row>
    <row r="238" spans="1:6" ht="23.25" customHeight="1">
      <c r="A238" s="75" t="s">
        <v>56</v>
      </c>
      <c r="B238" s="76"/>
      <c r="C238" s="76"/>
      <c r="D238" s="76"/>
      <c r="E238" s="76"/>
      <c r="F238" s="77"/>
    </row>
    <row r="239" spans="1:6" ht="23.25" customHeight="1">
      <c r="E239" s="95" t="s">
        <v>57</v>
      </c>
      <c r="F239" s="95"/>
    </row>
    <row r="240" spans="1:6" ht="23.25" customHeight="1"/>
    <row r="241" spans="1:6" ht="23.25" customHeight="1">
      <c r="A241" s="68" t="s">
        <v>77</v>
      </c>
      <c r="B241" s="99" t="s">
        <v>37</v>
      </c>
      <c r="C241" s="99"/>
      <c r="D241" s="99"/>
      <c r="E241" s="99"/>
      <c r="F241" s="99"/>
    </row>
    <row r="242" spans="1:6" ht="23.25" customHeight="1">
      <c r="A242" s="68" t="s">
        <v>73</v>
      </c>
      <c r="B242" s="100"/>
      <c r="C242" s="100"/>
      <c r="D242" s="100"/>
      <c r="E242" s="100"/>
      <c r="F242" s="100"/>
    </row>
    <row r="243" spans="1:6" ht="23.25" customHeight="1">
      <c r="A243" s="69" t="s">
        <v>39</v>
      </c>
      <c r="B243" s="70" t="s">
        <v>40</v>
      </c>
      <c r="C243" s="70" t="s">
        <v>41</v>
      </c>
      <c r="D243" s="70" t="s">
        <v>42</v>
      </c>
      <c r="E243" s="70" t="s">
        <v>43</v>
      </c>
      <c r="F243" s="71" t="s">
        <v>44</v>
      </c>
    </row>
    <row r="244" spans="1:6" ht="23.25" customHeight="1">
      <c r="A244" s="72" t="s">
        <v>45</v>
      </c>
      <c r="B244" s="73"/>
      <c r="C244" s="73"/>
      <c r="D244" s="73"/>
      <c r="E244" s="73">
        <v>5</v>
      </c>
      <c r="F244" s="74"/>
    </row>
    <row r="245" spans="1:6" ht="23.25" customHeight="1">
      <c r="A245" s="72" t="s">
        <v>46</v>
      </c>
      <c r="B245" s="73"/>
      <c r="C245" s="73"/>
      <c r="D245" s="73"/>
      <c r="E245" s="73">
        <v>5</v>
      </c>
      <c r="F245" s="74"/>
    </row>
    <row r="246" spans="1:6" ht="23.25" customHeight="1">
      <c r="A246" s="72" t="s">
        <v>47</v>
      </c>
      <c r="B246" s="73">
        <v>5</v>
      </c>
      <c r="C246" s="73"/>
      <c r="D246" s="73"/>
      <c r="E246" s="73"/>
      <c r="F246" s="74"/>
    </row>
    <row r="247" spans="1:6" ht="23.25" customHeight="1">
      <c r="A247" s="72" t="s">
        <v>48</v>
      </c>
      <c r="B247" s="73"/>
      <c r="C247" s="73" t="s">
        <v>49</v>
      </c>
      <c r="D247" s="73"/>
      <c r="E247" s="73"/>
      <c r="F247" s="74"/>
    </row>
    <row r="248" spans="1:6" ht="23.25" customHeight="1">
      <c r="A248" s="72" t="s">
        <v>50</v>
      </c>
      <c r="B248" s="73"/>
      <c r="C248" s="73" t="s">
        <v>51</v>
      </c>
      <c r="D248" s="73"/>
      <c r="E248" s="73"/>
      <c r="F248" s="74"/>
    </row>
    <row r="249" spans="1:6" ht="23.25" customHeight="1">
      <c r="A249" s="72" t="s">
        <v>52</v>
      </c>
      <c r="B249" s="73"/>
      <c r="C249" s="73"/>
      <c r="D249" s="73"/>
      <c r="E249" s="73"/>
      <c r="F249" s="74"/>
    </row>
    <row r="250" spans="1:6" ht="23.25" customHeight="1">
      <c r="A250" s="72" t="s">
        <v>53</v>
      </c>
      <c r="B250" s="73"/>
      <c r="C250" s="73"/>
      <c r="D250" s="73">
        <v>5</v>
      </c>
      <c r="E250" s="73"/>
      <c r="F250" s="74">
        <v>5</v>
      </c>
    </row>
    <row r="251" spans="1:6" ht="23.25" customHeight="1">
      <c r="A251" s="72" t="s">
        <v>54</v>
      </c>
      <c r="B251" s="73"/>
      <c r="C251" s="73"/>
      <c r="D251" s="73">
        <v>5</v>
      </c>
      <c r="E251" s="73"/>
      <c r="F251" s="74"/>
    </row>
    <row r="252" spans="1:6" ht="23.25" customHeight="1">
      <c r="A252" s="72" t="s">
        <v>55</v>
      </c>
      <c r="B252" s="73"/>
      <c r="C252" s="73">
        <v>5</v>
      </c>
      <c r="D252" s="73"/>
      <c r="E252" s="73"/>
      <c r="F252" s="74"/>
    </row>
    <row r="253" spans="1:6" ht="23.25" customHeight="1">
      <c r="A253" s="75" t="s">
        <v>56</v>
      </c>
      <c r="B253" s="76"/>
      <c r="C253" s="76"/>
      <c r="D253" s="76"/>
      <c r="E253" s="76"/>
      <c r="F253" s="77"/>
    </row>
    <row r="254" spans="1:6" ht="23.25" customHeight="1">
      <c r="E254" s="95" t="s">
        <v>57</v>
      </c>
      <c r="F254" s="95"/>
    </row>
    <row r="255" spans="1:6" ht="23.25" customHeight="1"/>
    <row r="256" spans="1:6" ht="23.25" customHeight="1">
      <c r="A256" s="68" t="s">
        <v>78</v>
      </c>
      <c r="B256" s="99" t="s">
        <v>37</v>
      </c>
      <c r="C256" s="99"/>
      <c r="D256" s="99"/>
      <c r="E256" s="99"/>
      <c r="F256" s="99"/>
    </row>
    <row r="257" spans="1:6" ht="23.25" customHeight="1">
      <c r="A257" s="68" t="s">
        <v>73</v>
      </c>
      <c r="B257" s="100"/>
      <c r="C257" s="100"/>
      <c r="D257" s="100"/>
      <c r="E257" s="100"/>
      <c r="F257" s="100"/>
    </row>
    <row r="258" spans="1:6" ht="23.25" customHeight="1">
      <c r="A258" s="69" t="s">
        <v>39</v>
      </c>
      <c r="B258" s="70" t="s">
        <v>40</v>
      </c>
      <c r="C258" s="70" t="s">
        <v>41</v>
      </c>
      <c r="D258" s="70" t="s">
        <v>42</v>
      </c>
      <c r="E258" s="70" t="s">
        <v>43</v>
      </c>
      <c r="F258" s="71" t="s">
        <v>44</v>
      </c>
    </row>
    <row r="259" spans="1:6" ht="23.25" customHeight="1">
      <c r="A259" s="72" t="s">
        <v>45</v>
      </c>
      <c r="B259" s="73"/>
      <c r="C259" s="73"/>
      <c r="D259" s="73"/>
      <c r="E259" s="73"/>
      <c r="F259" s="74"/>
    </row>
    <row r="260" spans="1:6" ht="23.25" customHeight="1">
      <c r="A260" s="72" t="s">
        <v>46</v>
      </c>
      <c r="B260" s="73">
        <v>6</v>
      </c>
      <c r="C260" s="73"/>
      <c r="D260" s="73"/>
      <c r="E260" s="73"/>
      <c r="F260" s="74"/>
    </row>
    <row r="261" spans="1:6" ht="23.25" customHeight="1">
      <c r="A261" s="72" t="s">
        <v>47</v>
      </c>
      <c r="B261" s="73"/>
      <c r="C261" s="73"/>
      <c r="D261" s="73"/>
      <c r="E261" s="73"/>
      <c r="F261" s="74">
        <v>6</v>
      </c>
    </row>
    <row r="262" spans="1:6" ht="23.25" customHeight="1">
      <c r="A262" s="72" t="s">
        <v>48</v>
      </c>
      <c r="B262" s="73"/>
      <c r="C262" s="73" t="s">
        <v>49</v>
      </c>
      <c r="D262" s="73"/>
      <c r="E262" s="73">
        <v>6</v>
      </c>
      <c r="F262" s="74"/>
    </row>
    <row r="263" spans="1:6" ht="23.25" customHeight="1">
      <c r="A263" s="72" t="s">
        <v>50</v>
      </c>
      <c r="B263" s="73"/>
      <c r="C263" s="73" t="s">
        <v>51</v>
      </c>
      <c r="D263" s="73"/>
      <c r="E263" s="73">
        <v>6</v>
      </c>
      <c r="F263" s="74"/>
    </row>
    <row r="264" spans="1:6" ht="23.25" customHeight="1">
      <c r="A264" s="72" t="s">
        <v>52</v>
      </c>
      <c r="B264" s="73"/>
      <c r="C264" s="73"/>
      <c r="D264" s="78">
        <v>6</v>
      </c>
      <c r="E264" s="73"/>
      <c r="F264" s="74"/>
    </row>
    <row r="265" spans="1:6" ht="23.25" customHeight="1">
      <c r="A265" s="72" t="s">
        <v>53</v>
      </c>
      <c r="B265" s="73"/>
      <c r="C265" s="73">
        <v>6</v>
      </c>
      <c r="D265" s="73"/>
      <c r="E265" s="73"/>
      <c r="F265" s="74"/>
    </row>
    <row r="266" spans="1:6" ht="23.25" customHeight="1">
      <c r="A266" s="72" t="s">
        <v>54</v>
      </c>
      <c r="B266" s="73"/>
      <c r="C266" s="73">
        <v>6</v>
      </c>
      <c r="D266" s="73"/>
      <c r="E266" s="73"/>
      <c r="F266" s="74"/>
    </row>
    <row r="267" spans="1:6" ht="23.25" customHeight="1">
      <c r="A267" s="72" t="s">
        <v>55</v>
      </c>
      <c r="B267" s="73"/>
      <c r="C267" s="73"/>
      <c r="D267" s="73"/>
      <c r="E267" s="73"/>
      <c r="F267" s="74"/>
    </row>
    <row r="268" spans="1:6" ht="23.25" customHeight="1">
      <c r="A268" s="75" t="s">
        <v>56</v>
      </c>
      <c r="B268" s="76"/>
      <c r="C268" s="76"/>
      <c r="D268" s="76"/>
      <c r="E268" s="76"/>
      <c r="F268" s="77"/>
    </row>
    <row r="269" spans="1:6" ht="23.25" customHeight="1">
      <c r="E269" s="95" t="s">
        <v>57</v>
      </c>
      <c r="F269" s="95"/>
    </row>
    <row r="270" spans="1:6" ht="23.25" customHeight="1"/>
    <row r="271" spans="1:6" ht="23.25" customHeight="1">
      <c r="A271" s="68" t="s">
        <v>79</v>
      </c>
      <c r="B271" s="99" t="s">
        <v>37</v>
      </c>
      <c r="C271" s="99"/>
      <c r="D271" s="99"/>
      <c r="E271" s="99"/>
      <c r="F271" s="99"/>
    </row>
    <row r="272" spans="1:6" ht="23.25" customHeight="1">
      <c r="A272" s="68" t="s">
        <v>80</v>
      </c>
      <c r="B272" s="100"/>
      <c r="C272" s="100"/>
      <c r="D272" s="100"/>
      <c r="E272" s="100"/>
      <c r="F272" s="100"/>
    </row>
    <row r="273" spans="1:6" ht="23.25" customHeight="1">
      <c r="A273" s="69" t="s">
        <v>39</v>
      </c>
      <c r="B273" s="70" t="s">
        <v>40</v>
      </c>
      <c r="C273" s="70" t="s">
        <v>41</v>
      </c>
      <c r="D273" s="70" t="s">
        <v>42</v>
      </c>
      <c r="E273" s="70" t="s">
        <v>43</v>
      </c>
      <c r="F273" s="71" t="s">
        <v>44</v>
      </c>
    </row>
    <row r="274" spans="1:6" ht="23.25" customHeight="1">
      <c r="A274" s="72" t="s">
        <v>45</v>
      </c>
      <c r="B274" s="73"/>
      <c r="C274" s="73" t="s">
        <v>81</v>
      </c>
      <c r="D274" s="73"/>
      <c r="E274" s="73"/>
      <c r="F274" s="74"/>
    </row>
    <row r="275" spans="1:6" ht="23.25" customHeight="1">
      <c r="A275" s="72" t="s">
        <v>46</v>
      </c>
      <c r="B275" s="73"/>
      <c r="C275" s="73" t="s">
        <v>82</v>
      </c>
      <c r="D275" s="73"/>
      <c r="E275" s="73"/>
      <c r="F275" s="74"/>
    </row>
    <row r="276" spans="1:6" ht="23.25" customHeight="1">
      <c r="A276" s="72" t="s">
        <v>47</v>
      </c>
      <c r="B276" s="73" t="s">
        <v>81</v>
      </c>
      <c r="C276" s="73"/>
      <c r="D276" s="73"/>
      <c r="E276" s="73"/>
      <c r="F276" s="74"/>
    </row>
    <row r="277" spans="1:6" ht="23.25" customHeight="1">
      <c r="A277" s="72" t="s">
        <v>48</v>
      </c>
      <c r="B277" s="73" t="s">
        <v>49</v>
      </c>
      <c r="C277" s="73"/>
      <c r="D277" s="73"/>
      <c r="E277" s="73"/>
      <c r="F277" s="74"/>
    </row>
    <row r="278" spans="1:6" ht="23.25" customHeight="1">
      <c r="A278" s="72" t="s">
        <v>50</v>
      </c>
      <c r="B278" s="73" t="s">
        <v>51</v>
      </c>
      <c r="C278" s="73"/>
      <c r="D278" s="73"/>
      <c r="E278" s="73"/>
      <c r="F278" s="74" t="s">
        <v>81</v>
      </c>
    </row>
    <row r="279" spans="1:6" ht="23.25" customHeight="1">
      <c r="A279" s="72" t="s">
        <v>52</v>
      </c>
      <c r="B279" s="73"/>
      <c r="C279" s="73"/>
      <c r="D279" s="73"/>
      <c r="E279" s="73" t="s">
        <v>81</v>
      </c>
      <c r="F279" s="74"/>
    </row>
    <row r="280" spans="1:6" ht="23.25" customHeight="1">
      <c r="A280" s="72" t="s">
        <v>53</v>
      </c>
      <c r="B280" s="73"/>
      <c r="C280" s="73"/>
      <c r="D280" s="73"/>
      <c r="E280" s="73"/>
      <c r="F280" s="74"/>
    </row>
    <row r="281" spans="1:6" ht="23.25" customHeight="1">
      <c r="A281" s="72" t="s">
        <v>54</v>
      </c>
      <c r="B281" s="73"/>
      <c r="C281" s="73"/>
      <c r="D281" s="73" t="s">
        <v>81</v>
      </c>
      <c r="E281" s="73"/>
      <c r="F281" s="74"/>
    </row>
    <row r="282" spans="1:6" ht="23.25" customHeight="1">
      <c r="A282" s="72" t="s">
        <v>55</v>
      </c>
      <c r="B282" s="73"/>
      <c r="C282" s="73"/>
      <c r="D282" s="73"/>
      <c r="E282" s="73" t="s">
        <v>82</v>
      </c>
      <c r="F282" s="74"/>
    </row>
    <row r="283" spans="1:6" ht="23.25" customHeight="1">
      <c r="A283" s="75" t="s">
        <v>56</v>
      </c>
      <c r="B283" s="76"/>
      <c r="C283" s="76"/>
      <c r="D283" s="76"/>
      <c r="E283" s="76"/>
      <c r="F283" s="77"/>
    </row>
    <row r="284" spans="1:6" ht="23.25" customHeight="1">
      <c r="E284" s="95" t="s">
        <v>57</v>
      </c>
      <c r="F284" s="95"/>
    </row>
    <row r="285" spans="1:6" ht="23.25" customHeight="1"/>
    <row r="286" spans="1:6" ht="23.25" customHeight="1">
      <c r="A286" s="68" t="s">
        <v>83</v>
      </c>
      <c r="B286" s="99" t="s">
        <v>37</v>
      </c>
      <c r="C286" s="99"/>
      <c r="D286" s="99"/>
      <c r="E286" s="99"/>
      <c r="F286" s="99"/>
    </row>
    <row r="287" spans="1:6" ht="23.25" customHeight="1">
      <c r="A287" s="68" t="s">
        <v>80</v>
      </c>
      <c r="B287" s="100"/>
      <c r="C287" s="100"/>
      <c r="D287" s="100"/>
      <c r="E287" s="100"/>
      <c r="F287" s="100"/>
    </row>
    <row r="288" spans="1:6" ht="23.25" customHeight="1">
      <c r="A288" s="69" t="s">
        <v>39</v>
      </c>
      <c r="B288" s="70" t="s">
        <v>40</v>
      </c>
      <c r="C288" s="70" t="s">
        <v>41</v>
      </c>
      <c r="D288" s="70" t="s">
        <v>42</v>
      </c>
      <c r="E288" s="70" t="s">
        <v>43</v>
      </c>
      <c r="F288" s="71" t="s">
        <v>44</v>
      </c>
    </row>
    <row r="289" spans="1:6" ht="23.25" customHeight="1">
      <c r="A289" s="72" t="s">
        <v>45</v>
      </c>
      <c r="B289" s="73"/>
      <c r="C289" s="73"/>
      <c r="D289" s="73"/>
      <c r="E289" s="73"/>
      <c r="F289" s="74"/>
    </row>
    <row r="290" spans="1:6" ht="23.25" customHeight="1">
      <c r="A290" s="72" t="s">
        <v>46</v>
      </c>
      <c r="B290" s="73"/>
      <c r="C290" s="73"/>
      <c r="D290" s="73"/>
      <c r="E290" s="73"/>
      <c r="F290" s="74" t="s">
        <v>84</v>
      </c>
    </row>
    <row r="291" spans="1:6" ht="23.25" customHeight="1">
      <c r="A291" s="72" t="s">
        <v>47</v>
      </c>
      <c r="B291" s="73"/>
      <c r="C291" s="73"/>
      <c r="D291" s="73"/>
      <c r="E291" s="73"/>
      <c r="F291" s="74"/>
    </row>
    <row r="292" spans="1:6" ht="23.25" customHeight="1">
      <c r="A292" s="72" t="s">
        <v>48</v>
      </c>
      <c r="B292" s="73" t="s">
        <v>49</v>
      </c>
      <c r="C292" s="73"/>
      <c r="D292" s="73"/>
      <c r="E292" s="73"/>
      <c r="F292" s="74"/>
    </row>
    <row r="293" spans="1:6" ht="23.25" customHeight="1">
      <c r="A293" s="72" t="s">
        <v>50</v>
      </c>
      <c r="B293" s="73" t="s">
        <v>51</v>
      </c>
      <c r="C293" s="73"/>
      <c r="D293" s="73"/>
      <c r="E293" s="73"/>
      <c r="F293" s="74"/>
    </row>
    <row r="294" spans="1:6" ht="23.25" customHeight="1">
      <c r="A294" s="72" t="s">
        <v>52</v>
      </c>
      <c r="B294" s="73"/>
      <c r="C294" s="73"/>
      <c r="D294" s="73" t="s">
        <v>84</v>
      </c>
      <c r="E294" s="73"/>
      <c r="F294" s="74"/>
    </row>
    <row r="295" spans="1:6" ht="23.25" customHeight="1">
      <c r="A295" s="72" t="s">
        <v>53</v>
      </c>
      <c r="B295" s="73"/>
      <c r="C295" s="73"/>
      <c r="D295" s="73"/>
      <c r="E295" s="73"/>
      <c r="F295" s="74"/>
    </row>
    <row r="296" spans="1:6" ht="23.25" customHeight="1">
      <c r="A296" s="72" t="s">
        <v>54</v>
      </c>
      <c r="B296" s="73" t="s">
        <v>84</v>
      </c>
      <c r="C296" s="73"/>
      <c r="D296" s="73"/>
      <c r="E296" s="73"/>
      <c r="F296" s="74"/>
    </row>
    <row r="297" spans="1:6" ht="23.25" customHeight="1">
      <c r="A297" s="72" t="s">
        <v>55</v>
      </c>
      <c r="B297" s="73"/>
      <c r="C297" s="73"/>
      <c r="D297" s="73"/>
      <c r="E297" s="73" t="s">
        <v>84</v>
      </c>
      <c r="F297" s="74"/>
    </row>
    <row r="298" spans="1:6" ht="23.25" customHeight="1">
      <c r="A298" s="75" t="s">
        <v>56</v>
      </c>
      <c r="B298" s="76"/>
      <c r="C298" s="76" t="s">
        <v>84</v>
      </c>
      <c r="D298" s="76"/>
      <c r="E298" s="76"/>
      <c r="F298" s="77"/>
    </row>
    <row r="299" spans="1:6" ht="23.25" customHeight="1">
      <c r="E299" s="95" t="s">
        <v>57</v>
      </c>
      <c r="F299" s="95"/>
    </row>
    <row r="300" spans="1:6" ht="23.25" customHeight="1"/>
    <row r="301" spans="1:6" ht="23.25" customHeight="1">
      <c r="A301" s="68" t="s">
        <v>85</v>
      </c>
      <c r="B301" s="99" t="s">
        <v>37</v>
      </c>
      <c r="C301" s="99"/>
      <c r="D301" s="99"/>
      <c r="E301" s="99"/>
      <c r="F301" s="99"/>
    </row>
    <row r="302" spans="1:6" ht="23.25" customHeight="1">
      <c r="A302" s="68" t="s">
        <v>80</v>
      </c>
      <c r="B302" s="100"/>
      <c r="C302" s="100"/>
      <c r="D302" s="100"/>
      <c r="E302" s="100"/>
      <c r="F302" s="100"/>
    </row>
    <row r="303" spans="1:6" ht="23.25" customHeight="1">
      <c r="A303" s="69" t="s">
        <v>39</v>
      </c>
      <c r="B303" s="70" t="s">
        <v>40</v>
      </c>
      <c r="C303" s="70" t="s">
        <v>41</v>
      </c>
      <c r="D303" s="70" t="s">
        <v>42</v>
      </c>
      <c r="E303" s="70" t="s">
        <v>43</v>
      </c>
      <c r="F303" s="71" t="s">
        <v>44</v>
      </c>
    </row>
    <row r="304" spans="1:6" ht="23.25" customHeight="1">
      <c r="A304" s="72" t="s">
        <v>45</v>
      </c>
      <c r="B304" s="73"/>
      <c r="C304" s="73"/>
      <c r="D304" s="73" t="s">
        <v>86</v>
      </c>
      <c r="E304" s="73"/>
      <c r="F304" s="74"/>
    </row>
    <row r="305" spans="1:6" ht="23.25" customHeight="1">
      <c r="A305" s="72" t="s">
        <v>46</v>
      </c>
      <c r="B305" s="73"/>
      <c r="C305" s="73" t="s">
        <v>86</v>
      </c>
      <c r="D305" s="73"/>
      <c r="E305" s="73"/>
      <c r="F305" s="74"/>
    </row>
    <row r="306" spans="1:6" ht="23.25" customHeight="1">
      <c r="A306" s="72" t="s">
        <v>47</v>
      </c>
      <c r="B306" s="73"/>
      <c r="C306" s="73"/>
      <c r="D306" s="73"/>
      <c r="E306" s="73"/>
      <c r="F306" s="74"/>
    </row>
    <row r="307" spans="1:6" ht="23.25" customHeight="1">
      <c r="A307" s="72" t="s">
        <v>48</v>
      </c>
      <c r="B307" s="73" t="s">
        <v>49</v>
      </c>
      <c r="C307" s="73"/>
      <c r="D307" s="73"/>
      <c r="E307" s="73"/>
      <c r="F307" s="74"/>
    </row>
    <row r="308" spans="1:6" ht="23.25" customHeight="1">
      <c r="A308" s="72" t="s">
        <v>50</v>
      </c>
      <c r="B308" s="73" t="s">
        <v>51</v>
      </c>
      <c r="C308" s="73"/>
      <c r="D308" s="73"/>
      <c r="E308" s="73"/>
      <c r="F308" s="74"/>
    </row>
    <row r="309" spans="1:6" ht="23.25" customHeight="1">
      <c r="A309" s="72" t="s">
        <v>52</v>
      </c>
      <c r="B309" s="73" t="s">
        <v>86</v>
      </c>
      <c r="C309" s="73"/>
      <c r="D309" s="73"/>
      <c r="E309" s="73" t="s">
        <v>86</v>
      </c>
      <c r="F309" s="74"/>
    </row>
    <row r="310" spans="1:6" ht="23.25" customHeight="1">
      <c r="A310" s="72" t="s">
        <v>53</v>
      </c>
      <c r="B310" s="73"/>
      <c r="C310" s="73"/>
      <c r="D310" s="73"/>
      <c r="E310" s="73"/>
      <c r="F310" s="74"/>
    </row>
    <row r="311" spans="1:6" ht="23.25" customHeight="1">
      <c r="A311" s="72" t="s">
        <v>54</v>
      </c>
      <c r="B311" s="73"/>
      <c r="C311" s="73"/>
      <c r="D311" s="73"/>
      <c r="E311" s="73"/>
      <c r="F311" s="74"/>
    </row>
    <row r="312" spans="1:6" ht="23.25" customHeight="1">
      <c r="A312" s="72" t="s">
        <v>55</v>
      </c>
      <c r="B312" s="73"/>
      <c r="C312" s="73"/>
      <c r="D312" s="73"/>
      <c r="E312" s="73"/>
      <c r="F312" s="74" t="s">
        <v>86</v>
      </c>
    </row>
    <row r="313" spans="1:6" ht="23.25" customHeight="1">
      <c r="A313" s="75" t="s">
        <v>56</v>
      </c>
      <c r="B313" s="76"/>
      <c r="C313" s="76"/>
      <c r="D313" s="76"/>
      <c r="E313" s="76"/>
      <c r="F313" s="77"/>
    </row>
    <row r="314" spans="1:6" ht="23.25" customHeight="1">
      <c r="E314" s="95" t="s">
        <v>57</v>
      </c>
      <c r="F314" s="95"/>
    </row>
    <row r="315" spans="1:6" ht="23.25" customHeight="1"/>
    <row r="316" spans="1:6" ht="23.25" customHeight="1">
      <c r="A316" s="68" t="s">
        <v>87</v>
      </c>
      <c r="B316" s="99" t="s">
        <v>37</v>
      </c>
      <c r="C316" s="99"/>
      <c r="D316" s="99"/>
      <c r="E316" s="99"/>
      <c r="F316" s="99"/>
    </row>
    <row r="317" spans="1:6" ht="23.25" customHeight="1">
      <c r="A317" s="68" t="s">
        <v>80</v>
      </c>
      <c r="B317" s="100"/>
      <c r="C317" s="100"/>
      <c r="D317" s="100"/>
      <c r="E317" s="100"/>
      <c r="F317" s="100"/>
    </row>
    <row r="318" spans="1:6" ht="23.25" customHeight="1">
      <c r="A318" s="69" t="s">
        <v>39</v>
      </c>
      <c r="B318" s="70" t="s">
        <v>40</v>
      </c>
      <c r="C318" s="70" t="s">
        <v>41</v>
      </c>
      <c r="D318" s="70" t="s">
        <v>42</v>
      </c>
      <c r="E318" s="70" t="s">
        <v>43</v>
      </c>
      <c r="F318" s="71" t="s">
        <v>44</v>
      </c>
    </row>
    <row r="319" spans="1:6" ht="23.25" customHeight="1">
      <c r="A319" s="72" t="s">
        <v>45</v>
      </c>
      <c r="B319" s="73"/>
      <c r="C319" s="73"/>
      <c r="D319" s="73" t="s">
        <v>88</v>
      </c>
      <c r="E319" s="73"/>
      <c r="F319" s="74"/>
    </row>
    <row r="320" spans="1:6" ht="23.25" customHeight="1">
      <c r="A320" s="72" t="s">
        <v>46</v>
      </c>
      <c r="B320" s="73" t="s">
        <v>89</v>
      </c>
      <c r="C320" s="73"/>
      <c r="D320" s="73"/>
      <c r="E320" s="73"/>
      <c r="F320" s="74"/>
    </row>
    <row r="321" spans="1:6" ht="23.25" customHeight="1">
      <c r="A321" s="72" t="s">
        <v>47</v>
      </c>
      <c r="B321" s="73"/>
      <c r="C321" s="73" t="s">
        <v>89</v>
      </c>
      <c r="D321" s="73"/>
      <c r="E321" s="73"/>
      <c r="F321" s="74"/>
    </row>
    <row r="322" spans="1:6" ht="23.25" customHeight="1">
      <c r="A322" s="72" t="s">
        <v>48</v>
      </c>
      <c r="B322" s="73" t="s">
        <v>49</v>
      </c>
      <c r="C322" s="73"/>
      <c r="D322" s="73"/>
      <c r="E322" s="73"/>
      <c r="F322" s="74"/>
    </row>
    <row r="323" spans="1:6" ht="23.25" customHeight="1">
      <c r="A323" s="72" t="s">
        <v>50</v>
      </c>
      <c r="B323" s="73" t="s">
        <v>51</v>
      </c>
      <c r="C323" s="73"/>
      <c r="D323" s="73"/>
      <c r="E323" s="73"/>
      <c r="F323" s="74"/>
    </row>
    <row r="324" spans="1:6" ht="23.25" customHeight="1">
      <c r="A324" s="72" t="s">
        <v>52</v>
      </c>
      <c r="B324" s="73"/>
      <c r="C324" s="73"/>
      <c r="D324" s="73" t="s">
        <v>89</v>
      </c>
      <c r="E324" s="73"/>
      <c r="F324" s="74"/>
    </row>
    <row r="325" spans="1:6" ht="23.25" customHeight="1">
      <c r="A325" s="72" t="s">
        <v>53</v>
      </c>
      <c r="B325" s="73"/>
      <c r="C325" s="73"/>
      <c r="D325" s="73"/>
      <c r="E325" s="73"/>
      <c r="F325" s="74" t="s">
        <v>89</v>
      </c>
    </row>
    <row r="326" spans="1:6" ht="23.25" customHeight="1">
      <c r="A326" s="72" t="s">
        <v>54</v>
      </c>
      <c r="B326" s="73"/>
      <c r="C326" s="73"/>
      <c r="D326" s="73"/>
      <c r="E326" s="73"/>
      <c r="F326" s="74"/>
    </row>
    <row r="327" spans="1:6" ht="23.25" customHeight="1">
      <c r="A327" s="72" t="s">
        <v>55</v>
      </c>
      <c r="B327" s="73"/>
      <c r="C327" s="73"/>
      <c r="D327" s="73"/>
      <c r="E327" s="73" t="s">
        <v>89</v>
      </c>
      <c r="F327" s="74"/>
    </row>
    <row r="328" spans="1:6" ht="23.25" customHeight="1">
      <c r="A328" s="75" t="s">
        <v>56</v>
      </c>
      <c r="B328" s="76" t="s">
        <v>88</v>
      </c>
      <c r="C328" s="76"/>
      <c r="D328" s="76"/>
      <c r="E328" s="76"/>
      <c r="F328" s="77"/>
    </row>
    <row r="329" spans="1:6" ht="23.25" customHeight="1">
      <c r="E329" s="95" t="s">
        <v>57</v>
      </c>
      <c r="F329" s="95"/>
    </row>
    <row r="330" spans="1:6" ht="23.25" customHeight="1"/>
    <row r="331" spans="1:6" ht="23.25" customHeight="1">
      <c r="A331" s="68" t="s">
        <v>90</v>
      </c>
      <c r="B331" s="99" t="s">
        <v>37</v>
      </c>
      <c r="C331" s="99"/>
      <c r="D331" s="99"/>
      <c r="E331" s="99"/>
      <c r="F331" s="99"/>
    </row>
    <row r="332" spans="1:6" ht="23.25" customHeight="1">
      <c r="A332" s="68" t="s">
        <v>80</v>
      </c>
      <c r="B332" s="100"/>
      <c r="C332" s="100"/>
      <c r="D332" s="100"/>
      <c r="E332" s="100"/>
      <c r="F332" s="100"/>
    </row>
    <row r="333" spans="1:6" ht="23.25" customHeight="1">
      <c r="A333" s="69" t="s">
        <v>39</v>
      </c>
      <c r="B333" s="70" t="s">
        <v>40</v>
      </c>
      <c r="C333" s="70" t="s">
        <v>41</v>
      </c>
      <c r="D333" s="70" t="s">
        <v>42</v>
      </c>
      <c r="E333" s="70" t="s">
        <v>43</v>
      </c>
      <c r="F333" s="71" t="s">
        <v>44</v>
      </c>
    </row>
    <row r="334" spans="1:6" ht="23.25" customHeight="1">
      <c r="A334" s="72" t="s">
        <v>45</v>
      </c>
      <c r="B334" s="73" t="s">
        <v>91</v>
      </c>
      <c r="C334" s="73"/>
      <c r="D334" s="73"/>
      <c r="E334" s="73"/>
      <c r="F334" s="74"/>
    </row>
    <row r="335" spans="1:6" ht="23.25" customHeight="1">
      <c r="A335" s="72" t="s">
        <v>46</v>
      </c>
      <c r="B335" s="73"/>
      <c r="C335" s="73"/>
      <c r="D335" s="73"/>
      <c r="E335" s="73" t="s">
        <v>91</v>
      </c>
      <c r="F335" s="74"/>
    </row>
    <row r="336" spans="1:6" ht="23.25" customHeight="1">
      <c r="A336" s="72" t="s">
        <v>47</v>
      </c>
      <c r="B336" s="73"/>
      <c r="C336" s="73"/>
      <c r="D336" s="73"/>
      <c r="E336" s="73"/>
      <c r="F336" s="74"/>
    </row>
    <row r="337" spans="1:6" ht="23.25" customHeight="1">
      <c r="A337" s="72" t="s">
        <v>48</v>
      </c>
      <c r="B337" s="73" t="s">
        <v>49</v>
      </c>
      <c r="C337" s="73"/>
      <c r="D337" s="73"/>
      <c r="E337" s="73"/>
      <c r="F337" s="74"/>
    </row>
    <row r="338" spans="1:6" ht="23.25" customHeight="1">
      <c r="A338" s="72" t="s">
        <v>50</v>
      </c>
      <c r="B338" s="73" t="s">
        <v>51</v>
      </c>
      <c r="C338" s="73"/>
      <c r="D338" s="73"/>
      <c r="E338" s="73"/>
      <c r="F338" s="74"/>
    </row>
    <row r="339" spans="1:6" ht="23.25" customHeight="1">
      <c r="A339" s="72" t="s">
        <v>52</v>
      </c>
      <c r="B339" s="73"/>
      <c r="C339" s="73"/>
      <c r="D339" s="73"/>
      <c r="E339" s="73"/>
      <c r="F339" s="74"/>
    </row>
    <row r="340" spans="1:6" ht="23.25" customHeight="1">
      <c r="A340" s="72" t="s">
        <v>53</v>
      </c>
      <c r="B340" s="73"/>
      <c r="C340" s="73"/>
      <c r="D340" s="73"/>
      <c r="E340" s="73"/>
      <c r="F340" s="74"/>
    </row>
    <row r="341" spans="1:6" ht="23.25" customHeight="1">
      <c r="A341" s="72" t="s">
        <v>54</v>
      </c>
      <c r="B341" s="73"/>
      <c r="C341" s="73"/>
      <c r="D341" s="73"/>
      <c r="E341" s="73"/>
      <c r="F341" s="74"/>
    </row>
    <row r="342" spans="1:6" ht="23.25" customHeight="1">
      <c r="A342" s="72" t="s">
        <v>55</v>
      </c>
      <c r="B342" s="73"/>
      <c r="C342" s="73"/>
      <c r="D342" s="73"/>
      <c r="E342" s="73"/>
      <c r="F342" s="74"/>
    </row>
    <row r="343" spans="1:6" ht="23.25" customHeight="1">
      <c r="A343" s="75" t="s">
        <v>56</v>
      </c>
      <c r="B343" s="76"/>
      <c r="C343" s="76"/>
      <c r="D343" s="76"/>
      <c r="E343" s="76"/>
      <c r="F343" s="77"/>
    </row>
    <row r="344" spans="1:6" ht="23.25" customHeight="1">
      <c r="E344" s="95" t="s">
        <v>57</v>
      </c>
      <c r="F344" s="95"/>
    </row>
    <row r="345" spans="1:6" ht="23.25" customHeight="1"/>
    <row r="346" spans="1:6" ht="23.25" customHeight="1">
      <c r="A346" s="68" t="s">
        <v>92</v>
      </c>
      <c r="B346" s="99" t="s">
        <v>37</v>
      </c>
      <c r="C346" s="99"/>
      <c r="D346" s="99"/>
      <c r="E346" s="99"/>
      <c r="F346" s="99"/>
    </row>
    <row r="347" spans="1:6" ht="23.25" customHeight="1">
      <c r="A347" s="68" t="s">
        <v>93</v>
      </c>
      <c r="B347" s="100"/>
      <c r="C347" s="100"/>
      <c r="D347" s="100"/>
      <c r="E347" s="100"/>
      <c r="F347" s="100"/>
    </row>
    <row r="348" spans="1:6" ht="23.25" customHeight="1">
      <c r="A348" s="69" t="s">
        <v>39</v>
      </c>
      <c r="B348" s="70" t="s">
        <v>40</v>
      </c>
      <c r="C348" s="70" t="s">
        <v>41</v>
      </c>
      <c r="D348" s="70" t="s">
        <v>42</v>
      </c>
      <c r="E348" s="70" t="s">
        <v>43</v>
      </c>
      <c r="F348" s="71" t="s">
        <v>44</v>
      </c>
    </row>
    <row r="349" spans="1:6" ht="23.25" customHeight="1">
      <c r="A349" s="72" t="s">
        <v>45</v>
      </c>
      <c r="B349" s="73"/>
      <c r="C349" s="73"/>
      <c r="D349" s="73"/>
      <c r="E349" s="73"/>
      <c r="F349" s="74"/>
    </row>
    <row r="350" spans="1:6" ht="23.25" customHeight="1">
      <c r="A350" s="72" t="s">
        <v>46</v>
      </c>
      <c r="B350" s="73"/>
      <c r="C350" s="73"/>
      <c r="D350" s="73"/>
      <c r="E350" s="73"/>
      <c r="F350" s="74"/>
    </row>
    <row r="351" spans="1:6" ht="23.25" customHeight="1">
      <c r="A351" s="72" t="s">
        <v>47</v>
      </c>
      <c r="B351" s="73"/>
      <c r="D351" s="73"/>
      <c r="E351" s="73"/>
      <c r="F351" s="74">
        <v>1</v>
      </c>
    </row>
    <row r="352" spans="1:6" ht="23.25" customHeight="1">
      <c r="A352" s="72" t="s">
        <v>48</v>
      </c>
      <c r="B352" s="73">
        <v>1</v>
      </c>
      <c r="C352" s="73"/>
      <c r="D352" s="73"/>
      <c r="E352" s="73"/>
      <c r="F352" s="74" t="s">
        <v>49</v>
      </c>
    </row>
    <row r="353" spans="1:6" ht="23.25" customHeight="1">
      <c r="A353" s="72" t="s">
        <v>50</v>
      </c>
      <c r="B353" s="73"/>
      <c r="C353" s="73"/>
      <c r="D353" s="73"/>
      <c r="E353" s="73"/>
      <c r="F353" s="74" t="s">
        <v>51</v>
      </c>
    </row>
    <row r="354" spans="1:6" ht="23.25" customHeight="1">
      <c r="A354" s="72" t="s">
        <v>52</v>
      </c>
      <c r="B354" s="73"/>
      <c r="C354" s="73"/>
      <c r="D354" s="73"/>
      <c r="E354" s="73"/>
      <c r="F354" s="74"/>
    </row>
    <row r="355" spans="1:6" ht="23.25" customHeight="1">
      <c r="A355" s="72" t="s">
        <v>53</v>
      </c>
      <c r="B355" s="73"/>
      <c r="C355" s="73"/>
      <c r="D355" s="73"/>
      <c r="E355" s="73">
        <v>1</v>
      </c>
      <c r="F355" s="74"/>
    </row>
    <row r="356" spans="1:6" ht="23.25" customHeight="1">
      <c r="A356" s="72" t="s">
        <v>54</v>
      </c>
      <c r="B356" s="73"/>
      <c r="C356" s="73"/>
      <c r="D356" s="73"/>
      <c r="E356" s="73"/>
      <c r="F356" s="74"/>
    </row>
    <row r="357" spans="1:6" ht="23.25" customHeight="1">
      <c r="A357" s="72" t="s">
        <v>55</v>
      </c>
      <c r="B357" s="73"/>
      <c r="C357" s="73"/>
      <c r="D357" s="73">
        <v>1</v>
      </c>
      <c r="E357" s="73"/>
      <c r="F357" s="74"/>
    </row>
    <row r="358" spans="1:6" ht="23.25" customHeight="1">
      <c r="A358" s="75" t="s">
        <v>56</v>
      </c>
      <c r="B358" s="76"/>
      <c r="C358" s="76">
        <v>1</v>
      </c>
      <c r="D358" s="76"/>
      <c r="E358" s="76"/>
      <c r="F358" s="77"/>
    </row>
    <row r="359" spans="1:6" ht="23.25" customHeight="1">
      <c r="E359" s="95" t="s">
        <v>57</v>
      </c>
      <c r="F359" s="95"/>
    </row>
    <row r="360" spans="1:6" ht="23.25" customHeight="1"/>
    <row r="361" spans="1:6" ht="23.25" customHeight="1">
      <c r="A361" s="68" t="s">
        <v>94</v>
      </c>
      <c r="B361" s="99" t="s">
        <v>37</v>
      </c>
      <c r="C361" s="99"/>
      <c r="D361" s="99"/>
      <c r="E361" s="99"/>
      <c r="F361" s="99"/>
    </row>
    <row r="362" spans="1:6" ht="23.25" customHeight="1">
      <c r="A362" s="68" t="s">
        <v>93</v>
      </c>
      <c r="B362" s="100"/>
      <c r="C362" s="100"/>
      <c r="D362" s="100"/>
      <c r="E362" s="100"/>
      <c r="F362" s="100"/>
    </row>
    <row r="363" spans="1:6" ht="23.25" customHeight="1">
      <c r="A363" s="69" t="s">
        <v>39</v>
      </c>
      <c r="B363" s="70" t="s">
        <v>40</v>
      </c>
      <c r="C363" s="70" t="s">
        <v>41</v>
      </c>
      <c r="D363" s="70" t="s">
        <v>42</v>
      </c>
      <c r="E363" s="70" t="s">
        <v>43</v>
      </c>
      <c r="F363" s="71" t="s">
        <v>44</v>
      </c>
    </row>
    <row r="364" spans="1:6" ht="23.25" customHeight="1">
      <c r="A364" s="72" t="s">
        <v>45</v>
      </c>
      <c r="B364" s="73"/>
      <c r="C364" s="73"/>
      <c r="D364" s="73"/>
      <c r="E364" s="73"/>
      <c r="F364" s="74">
        <v>2</v>
      </c>
    </row>
    <row r="365" spans="1:6" ht="23.25" customHeight="1">
      <c r="A365" s="72" t="s">
        <v>46</v>
      </c>
      <c r="B365" s="73"/>
      <c r="C365" s="73"/>
      <c r="D365" s="73"/>
      <c r="E365" s="73"/>
      <c r="F365" s="74"/>
    </row>
    <row r="366" spans="1:6" ht="23.25" customHeight="1">
      <c r="A366" s="72" t="s">
        <v>47</v>
      </c>
      <c r="B366" s="73"/>
      <c r="C366" s="73"/>
      <c r="D366" s="73"/>
      <c r="E366" s="73"/>
      <c r="F366" s="74"/>
    </row>
    <row r="367" spans="1:6" ht="23.25" customHeight="1">
      <c r="A367" s="72" t="s">
        <v>48</v>
      </c>
      <c r="B367" s="73"/>
      <c r="C367" s="73">
        <v>2</v>
      </c>
      <c r="D367" s="73"/>
      <c r="E367" s="73"/>
      <c r="F367" s="74" t="s">
        <v>49</v>
      </c>
    </row>
    <row r="368" spans="1:6" ht="23.25" customHeight="1">
      <c r="A368" s="72" t="s">
        <v>50</v>
      </c>
      <c r="B368" s="73"/>
      <c r="C368" s="73"/>
      <c r="D368" s="73"/>
      <c r="E368" s="73"/>
      <c r="F368" s="74" t="s">
        <v>51</v>
      </c>
    </row>
    <row r="369" spans="1:6" ht="23.25" customHeight="1">
      <c r="A369" s="72" t="s">
        <v>52</v>
      </c>
      <c r="B369" s="73"/>
      <c r="C369" s="73"/>
      <c r="D369" s="73"/>
      <c r="E369" s="73"/>
      <c r="F369" s="74"/>
    </row>
    <row r="370" spans="1:6" ht="23.25" customHeight="1">
      <c r="A370" s="72" t="s">
        <v>53</v>
      </c>
      <c r="B370" s="73"/>
      <c r="C370" s="73"/>
      <c r="D370" s="73"/>
      <c r="E370" s="73"/>
      <c r="F370" s="74"/>
    </row>
    <row r="371" spans="1:6" ht="23.25" customHeight="1">
      <c r="A371" s="72" t="s">
        <v>54</v>
      </c>
      <c r="B371" s="73"/>
      <c r="C371" s="73"/>
      <c r="D371" s="73"/>
      <c r="E371" s="73"/>
      <c r="F371" s="74"/>
    </row>
    <row r="372" spans="1:6" ht="23.25" customHeight="1">
      <c r="A372" s="72" t="s">
        <v>55</v>
      </c>
      <c r="B372" s="73"/>
      <c r="C372" s="73"/>
      <c r="D372" s="73"/>
      <c r="E372" s="73"/>
      <c r="F372" s="74"/>
    </row>
    <row r="373" spans="1:6" ht="23.25" customHeight="1">
      <c r="A373" s="75" t="s">
        <v>56</v>
      </c>
      <c r="B373" s="76"/>
      <c r="C373" s="76"/>
      <c r="D373" s="76"/>
      <c r="E373" s="76"/>
      <c r="F373" s="77"/>
    </row>
    <row r="374" spans="1:6" ht="23.25" customHeight="1">
      <c r="E374" s="95" t="s">
        <v>57</v>
      </c>
      <c r="F374" s="95"/>
    </row>
    <row r="375" spans="1:6" ht="23.25" customHeight="1"/>
    <row r="376" spans="1:6" ht="23.25" customHeight="1">
      <c r="A376" s="68" t="s">
        <v>95</v>
      </c>
      <c r="B376" s="99" t="s">
        <v>37</v>
      </c>
      <c r="C376" s="99"/>
      <c r="D376" s="99"/>
      <c r="E376" s="99"/>
      <c r="F376" s="99"/>
    </row>
    <row r="377" spans="1:6" ht="23.25" customHeight="1">
      <c r="A377" s="68" t="s">
        <v>93</v>
      </c>
      <c r="B377" s="100"/>
      <c r="C377" s="100"/>
      <c r="D377" s="100"/>
      <c r="E377" s="100"/>
      <c r="F377" s="100"/>
    </row>
    <row r="378" spans="1:6" ht="23.25" customHeight="1">
      <c r="A378" s="69" t="s">
        <v>39</v>
      </c>
      <c r="B378" s="70" t="s">
        <v>40</v>
      </c>
      <c r="C378" s="70" t="s">
        <v>41</v>
      </c>
      <c r="D378" s="70" t="s">
        <v>42</v>
      </c>
      <c r="E378" s="70" t="s">
        <v>43</v>
      </c>
      <c r="F378" s="71" t="s">
        <v>44</v>
      </c>
    </row>
    <row r="379" spans="1:6" ht="23.25" customHeight="1">
      <c r="A379" s="72" t="s">
        <v>45</v>
      </c>
      <c r="B379" s="73"/>
      <c r="C379" s="73"/>
      <c r="D379" s="73"/>
      <c r="E379" s="73"/>
      <c r="F379" s="74"/>
    </row>
    <row r="380" spans="1:6" ht="23.25" customHeight="1">
      <c r="A380" s="72" t="s">
        <v>46</v>
      </c>
      <c r="B380" s="73"/>
      <c r="C380" s="73"/>
      <c r="D380" s="73"/>
      <c r="E380" s="73"/>
      <c r="F380" s="74"/>
    </row>
    <row r="381" spans="1:6" ht="23.25" customHeight="1">
      <c r="A381" s="72" t="s">
        <v>47</v>
      </c>
      <c r="B381" s="73"/>
      <c r="C381" s="73"/>
      <c r="D381" s="73"/>
      <c r="E381" s="73"/>
      <c r="F381" s="74"/>
    </row>
    <row r="382" spans="1:6" ht="23.25" customHeight="1">
      <c r="A382" s="72" t="s">
        <v>48</v>
      </c>
      <c r="B382" s="73"/>
      <c r="C382" s="73"/>
      <c r="D382" s="73"/>
      <c r="E382" s="73"/>
      <c r="F382" s="74" t="s">
        <v>49</v>
      </c>
    </row>
    <row r="383" spans="1:6" ht="23.25" customHeight="1">
      <c r="A383" s="72" t="s">
        <v>50</v>
      </c>
      <c r="B383" s="73"/>
      <c r="C383" s="73">
        <v>3</v>
      </c>
      <c r="D383" s="73"/>
      <c r="E383" s="73"/>
      <c r="F383" s="74" t="s">
        <v>51</v>
      </c>
    </row>
    <row r="384" spans="1:6" ht="23.25" customHeight="1">
      <c r="A384" s="72" t="s">
        <v>52</v>
      </c>
      <c r="B384" s="73"/>
      <c r="C384" s="73"/>
      <c r="D384" s="73"/>
      <c r="E384" s="73"/>
      <c r="F384" s="74"/>
    </row>
    <row r="385" spans="1:6" ht="23.25" customHeight="1">
      <c r="A385" s="72" t="s">
        <v>53</v>
      </c>
      <c r="B385" s="73"/>
      <c r="C385" s="73"/>
      <c r="D385" s="73"/>
      <c r="E385" s="73"/>
      <c r="F385" s="74"/>
    </row>
    <row r="386" spans="1:6" ht="23.25" customHeight="1">
      <c r="A386" s="72" t="s">
        <v>54</v>
      </c>
      <c r="B386" s="73"/>
      <c r="C386" s="73"/>
      <c r="D386" s="73"/>
      <c r="E386" s="73"/>
      <c r="F386" s="74"/>
    </row>
    <row r="387" spans="1:6" ht="23.25" customHeight="1">
      <c r="A387" s="72" t="s">
        <v>55</v>
      </c>
      <c r="B387" s="73"/>
      <c r="C387" s="73"/>
      <c r="D387" s="73"/>
      <c r="E387" s="73">
        <v>3</v>
      </c>
      <c r="F387" s="74"/>
    </row>
    <row r="388" spans="1:6" ht="23.25" customHeight="1">
      <c r="A388" s="75" t="s">
        <v>56</v>
      </c>
      <c r="B388" s="76"/>
      <c r="C388" s="76"/>
      <c r="D388" s="76"/>
      <c r="E388" s="76"/>
      <c r="F388" s="77"/>
    </row>
    <row r="389" spans="1:6" ht="23.25" customHeight="1">
      <c r="E389" s="95" t="s">
        <v>57</v>
      </c>
      <c r="F389" s="95"/>
    </row>
    <row r="390" spans="1:6" ht="23.25" customHeight="1"/>
    <row r="391" spans="1:6" ht="23.25" customHeight="1">
      <c r="A391" s="68" t="s">
        <v>96</v>
      </c>
      <c r="B391" s="99" t="s">
        <v>37</v>
      </c>
      <c r="C391" s="99"/>
      <c r="D391" s="99"/>
      <c r="E391" s="99"/>
      <c r="F391" s="99"/>
    </row>
    <row r="392" spans="1:6" ht="23.25" customHeight="1">
      <c r="A392" s="68" t="s">
        <v>93</v>
      </c>
      <c r="B392" s="100"/>
      <c r="C392" s="100"/>
      <c r="D392" s="100"/>
      <c r="E392" s="100"/>
      <c r="F392" s="100"/>
    </row>
    <row r="393" spans="1:6" ht="23.25" customHeight="1">
      <c r="A393" s="69" t="s">
        <v>39</v>
      </c>
      <c r="B393" s="70" t="s">
        <v>40</v>
      </c>
      <c r="C393" s="70" t="s">
        <v>41</v>
      </c>
      <c r="D393" s="70" t="s">
        <v>42</v>
      </c>
      <c r="E393" s="70" t="s">
        <v>43</v>
      </c>
      <c r="F393" s="71" t="s">
        <v>44</v>
      </c>
    </row>
    <row r="394" spans="1:6" ht="23.25" customHeight="1">
      <c r="A394" s="72" t="s">
        <v>45</v>
      </c>
      <c r="B394" s="73"/>
      <c r="C394" s="73"/>
      <c r="D394" s="73"/>
      <c r="E394" s="73"/>
      <c r="F394" s="74"/>
    </row>
    <row r="395" spans="1:6" ht="23.25" customHeight="1">
      <c r="A395" s="72" t="s">
        <v>46</v>
      </c>
      <c r="B395" s="73"/>
      <c r="C395" s="73"/>
      <c r="D395" s="73"/>
      <c r="E395" s="73"/>
      <c r="F395" s="74"/>
    </row>
    <row r="396" spans="1:6" ht="23.25" customHeight="1">
      <c r="A396" s="72" t="s">
        <v>47</v>
      </c>
      <c r="B396" s="73"/>
      <c r="C396" s="73"/>
      <c r="D396" s="73"/>
      <c r="E396" s="73">
        <v>4</v>
      </c>
      <c r="F396" s="74"/>
    </row>
    <row r="397" spans="1:6" ht="23.25" customHeight="1">
      <c r="A397" s="72" t="s">
        <v>48</v>
      </c>
      <c r="B397" s="73"/>
      <c r="C397" s="73"/>
      <c r="D397" s="73"/>
      <c r="E397" s="73"/>
      <c r="F397" s="74" t="s">
        <v>49</v>
      </c>
    </row>
    <row r="398" spans="1:6" ht="23.25" customHeight="1">
      <c r="A398" s="72" t="s">
        <v>50</v>
      </c>
      <c r="B398" s="73">
        <v>4</v>
      </c>
      <c r="C398" s="73"/>
      <c r="D398" s="73"/>
      <c r="E398" s="73"/>
      <c r="F398" s="74" t="s">
        <v>51</v>
      </c>
    </row>
    <row r="399" spans="1:6" ht="23.25" customHeight="1">
      <c r="A399" s="72" t="s">
        <v>52</v>
      </c>
      <c r="B399" s="73"/>
      <c r="C399" s="73"/>
      <c r="D399" s="73"/>
      <c r="E399" s="73"/>
      <c r="F399" s="74"/>
    </row>
    <row r="400" spans="1:6" ht="23.25" customHeight="1">
      <c r="A400" s="72" t="s">
        <v>53</v>
      </c>
      <c r="B400" s="73"/>
      <c r="C400" s="73"/>
      <c r="D400" s="73"/>
      <c r="E400" s="73"/>
      <c r="F400" s="74"/>
    </row>
    <row r="401" spans="1:6" ht="23.25" customHeight="1">
      <c r="A401" s="72" t="s">
        <v>54</v>
      </c>
      <c r="B401" s="73"/>
      <c r="C401" s="73"/>
      <c r="D401" s="73"/>
      <c r="E401" s="73"/>
      <c r="F401" s="74"/>
    </row>
    <row r="402" spans="1:6" ht="23.25" customHeight="1">
      <c r="A402" s="72" t="s">
        <v>55</v>
      </c>
      <c r="B402" s="73"/>
      <c r="C402" s="73"/>
      <c r="D402" s="73"/>
      <c r="E402" s="73"/>
      <c r="F402" s="74"/>
    </row>
    <row r="403" spans="1:6" ht="23.25" customHeight="1">
      <c r="A403" s="75" t="s">
        <v>56</v>
      </c>
      <c r="B403" s="76"/>
      <c r="C403" s="76"/>
      <c r="D403" s="76"/>
      <c r="E403" s="76"/>
      <c r="F403" s="77"/>
    </row>
    <row r="404" spans="1:6" ht="23.25" customHeight="1">
      <c r="E404" s="95" t="s">
        <v>57</v>
      </c>
      <c r="F404" s="95"/>
    </row>
    <row r="405" spans="1:6" ht="23.25" customHeight="1"/>
    <row r="406" spans="1:6" ht="23.25" customHeight="1">
      <c r="A406" s="68" t="s">
        <v>97</v>
      </c>
      <c r="B406" s="99" t="s">
        <v>37</v>
      </c>
      <c r="C406" s="99"/>
      <c r="D406" s="99"/>
      <c r="E406" s="99"/>
      <c r="F406" s="99"/>
    </row>
    <row r="407" spans="1:6" ht="23.25" customHeight="1">
      <c r="A407" s="68" t="s">
        <v>93</v>
      </c>
      <c r="B407" s="100"/>
      <c r="C407" s="100"/>
      <c r="D407" s="100"/>
      <c r="E407" s="100"/>
      <c r="F407" s="100"/>
    </row>
    <row r="408" spans="1:6" ht="23.25" customHeight="1">
      <c r="A408" s="69" t="s">
        <v>39</v>
      </c>
      <c r="B408" s="70" t="s">
        <v>40</v>
      </c>
      <c r="C408" s="70" t="s">
        <v>41</v>
      </c>
      <c r="D408" s="70" t="s">
        <v>42</v>
      </c>
      <c r="E408" s="70" t="s">
        <v>43</v>
      </c>
      <c r="F408" s="71" t="s">
        <v>44</v>
      </c>
    </row>
    <row r="409" spans="1:6" ht="23.25" customHeight="1">
      <c r="A409" s="72" t="s">
        <v>45</v>
      </c>
      <c r="B409" s="73"/>
      <c r="C409" s="73"/>
      <c r="D409" s="73"/>
      <c r="E409" s="73"/>
      <c r="F409" s="74"/>
    </row>
    <row r="410" spans="1:6" ht="23.25" customHeight="1">
      <c r="A410" s="72" t="s">
        <v>46</v>
      </c>
      <c r="B410" s="73"/>
      <c r="C410" s="73"/>
      <c r="D410" s="73"/>
      <c r="E410" s="73"/>
      <c r="F410" s="74"/>
    </row>
    <row r="411" spans="1:6" ht="23.25" customHeight="1">
      <c r="A411" s="72" t="s">
        <v>47</v>
      </c>
      <c r="B411" s="73"/>
      <c r="C411" s="73"/>
      <c r="D411" s="73"/>
      <c r="E411" s="73">
        <v>4</v>
      </c>
      <c r="F411" s="74"/>
    </row>
    <row r="412" spans="1:6" ht="23.25" customHeight="1">
      <c r="A412" s="72" t="s">
        <v>48</v>
      </c>
      <c r="B412" s="73"/>
      <c r="C412" s="73"/>
      <c r="D412" s="73"/>
      <c r="E412" s="73"/>
      <c r="F412" s="74" t="s">
        <v>49</v>
      </c>
    </row>
    <row r="413" spans="1:6" ht="23.25" customHeight="1">
      <c r="A413" s="72" t="s">
        <v>50</v>
      </c>
      <c r="B413" s="73">
        <v>4</v>
      </c>
      <c r="C413" s="73"/>
      <c r="D413" s="73"/>
      <c r="E413" s="73"/>
      <c r="F413" s="74" t="s">
        <v>51</v>
      </c>
    </row>
    <row r="414" spans="1:6" ht="23.25" customHeight="1">
      <c r="A414" s="72" t="s">
        <v>52</v>
      </c>
      <c r="B414" s="73"/>
      <c r="C414" s="73"/>
      <c r="D414" s="73"/>
      <c r="E414" s="73"/>
      <c r="F414" s="74"/>
    </row>
    <row r="415" spans="1:6" ht="23.25" customHeight="1">
      <c r="A415" s="72" t="s">
        <v>53</v>
      </c>
      <c r="B415" s="73"/>
      <c r="C415" s="73"/>
      <c r="D415" s="73"/>
      <c r="E415" s="73"/>
      <c r="F415" s="74"/>
    </row>
    <row r="416" spans="1:6" ht="23.25" customHeight="1">
      <c r="A416" s="72" t="s">
        <v>54</v>
      </c>
      <c r="B416" s="73"/>
      <c r="C416" s="73"/>
      <c r="D416" s="73"/>
      <c r="E416" s="73"/>
      <c r="F416" s="74"/>
    </row>
    <row r="417" spans="1:6" ht="23.25" customHeight="1">
      <c r="A417" s="72" t="s">
        <v>55</v>
      </c>
      <c r="B417" s="73"/>
      <c r="C417" s="73"/>
      <c r="D417" s="73"/>
      <c r="E417" s="73"/>
      <c r="F417" s="74"/>
    </row>
    <row r="418" spans="1:6" ht="23.25" customHeight="1">
      <c r="A418" s="75" t="s">
        <v>56</v>
      </c>
      <c r="B418" s="76"/>
      <c r="C418" s="76"/>
      <c r="D418" s="76"/>
      <c r="E418" s="76"/>
      <c r="F418" s="77"/>
    </row>
    <row r="419" spans="1:6" ht="23.25" customHeight="1">
      <c r="E419" s="95" t="s">
        <v>57</v>
      </c>
      <c r="F419" s="95"/>
    </row>
    <row r="420" spans="1:6" ht="23.25" customHeight="1"/>
    <row r="421" spans="1:6" ht="23.25" customHeight="1">
      <c r="A421" s="68" t="s">
        <v>98</v>
      </c>
      <c r="B421" s="99" t="s">
        <v>37</v>
      </c>
      <c r="C421" s="99"/>
      <c r="D421" s="99"/>
      <c r="E421" s="99"/>
      <c r="F421" s="99"/>
    </row>
    <row r="422" spans="1:6" ht="23.25" customHeight="1">
      <c r="A422" s="68" t="s">
        <v>93</v>
      </c>
      <c r="B422" s="100"/>
      <c r="C422" s="100"/>
      <c r="D422" s="100"/>
      <c r="E422" s="100"/>
      <c r="F422" s="100"/>
    </row>
    <row r="423" spans="1:6" ht="23.25" customHeight="1">
      <c r="A423" s="69" t="s">
        <v>39</v>
      </c>
      <c r="B423" s="70" t="s">
        <v>40</v>
      </c>
      <c r="C423" s="70" t="s">
        <v>41</v>
      </c>
      <c r="D423" s="70" t="s">
        <v>42</v>
      </c>
      <c r="E423" s="70" t="s">
        <v>43</v>
      </c>
      <c r="F423" s="71" t="s">
        <v>44</v>
      </c>
    </row>
    <row r="424" spans="1:6" ht="23.25" customHeight="1">
      <c r="A424" s="72" t="s">
        <v>45</v>
      </c>
      <c r="B424" s="73"/>
      <c r="C424" s="73"/>
      <c r="D424" s="73"/>
      <c r="E424" s="73"/>
      <c r="F424" s="74"/>
    </row>
    <row r="425" spans="1:6" ht="23.25" customHeight="1">
      <c r="A425" s="72" t="s">
        <v>46</v>
      </c>
      <c r="B425" s="73"/>
      <c r="C425" s="73"/>
      <c r="D425" s="73"/>
      <c r="E425" s="73"/>
      <c r="F425" s="74"/>
    </row>
    <row r="426" spans="1:6" ht="23.25" customHeight="1">
      <c r="A426" s="72" t="s">
        <v>47</v>
      </c>
      <c r="B426" s="73"/>
      <c r="C426" s="73"/>
      <c r="D426" s="73"/>
      <c r="E426" s="73"/>
      <c r="F426" s="74"/>
    </row>
    <row r="427" spans="1:6" ht="23.25" customHeight="1">
      <c r="A427" s="72" t="s">
        <v>48</v>
      </c>
      <c r="B427" s="73"/>
      <c r="C427" s="73"/>
      <c r="D427" s="73"/>
      <c r="E427" s="73"/>
      <c r="F427" s="74" t="s">
        <v>49</v>
      </c>
    </row>
    <row r="428" spans="1:6" ht="23.25" customHeight="1">
      <c r="A428" s="72" t="s">
        <v>50</v>
      </c>
      <c r="B428" s="73"/>
      <c r="C428" s="73"/>
      <c r="D428" s="73"/>
      <c r="E428" s="73"/>
      <c r="F428" s="74" t="s">
        <v>51</v>
      </c>
    </row>
    <row r="429" spans="1:6" ht="23.25" customHeight="1">
      <c r="A429" s="72" t="s">
        <v>52</v>
      </c>
      <c r="B429" s="73"/>
      <c r="C429" s="73"/>
      <c r="D429" s="73"/>
      <c r="E429" s="73">
        <v>5</v>
      </c>
      <c r="F429" s="74"/>
    </row>
    <row r="430" spans="1:6" ht="23.25" customHeight="1">
      <c r="A430" s="72" t="s">
        <v>53</v>
      </c>
      <c r="B430" s="73"/>
      <c r="C430" s="73"/>
      <c r="D430" s="73"/>
      <c r="E430" s="73"/>
      <c r="F430" s="74"/>
    </row>
    <row r="431" spans="1:6" ht="23.25" customHeight="1">
      <c r="A431" s="72" t="s">
        <v>54</v>
      </c>
      <c r="B431" s="73"/>
      <c r="C431" s="73"/>
      <c r="D431" s="73"/>
      <c r="E431" s="73"/>
      <c r="F431" s="74"/>
    </row>
    <row r="432" spans="1:6" ht="23.25" customHeight="1">
      <c r="A432" s="72" t="s">
        <v>55</v>
      </c>
      <c r="B432" s="73"/>
      <c r="C432" s="73"/>
      <c r="D432" s="73"/>
      <c r="E432" s="73"/>
      <c r="F432" s="74">
        <v>5</v>
      </c>
    </row>
    <row r="433" spans="1:6" ht="23.25" customHeight="1">
      <c r="A433" s="75" t="s">
        <v>56</v>
      </c>
      <c r="B433" s="76"/>
      <c r="C433" s="76"/>
      <c r="D433" s="76"/>
      <c r="E433" s="76"/>
      <c r="F433" s="77"/>
    </row>
    <row r="434" spans="1:6" ht="23.25" customHeight="1">
      <c r="E434" s="95" t="s">
        <v>57</v>
      </c>
      <c r="F434" s="95"/>
    </row>
    <row r="435" spans="1:6" ht="23.25" customHeight="1"/>
    <row r="436" spans="1:6" ht="23.25" customHeight="1">
      <c r="A436" s="68" t="s">
        <v>99</v>
      </c>
      <c r="B436" s="99" t="s">
        <v>37</v>
      </c>
      <c r="C436" s="99"/>
      <c r="D436" s="99"/>
      <c r="E436" s="99"/>
      <c r="F436" s="99"/>
    </row>
    <row r="437" spans="1:6" ht="23.25" customHeight="1">
      <c r="A437" s="68" t="s">
        <v>93</v>
      </c>
      <c r="B437" s="100"/>
      <c r="C437" s="100"/>
      <c r="D437" s="100"/>
      <c r="E437" s="100"/>
      <c r="F437" s="100"/>
    </row>
    <row r="438" spans="1:6" ht="23.25" customHeight="1">
      <c r="A438" s="69" t="s">
        <v>39</v>
      </c>
      <c r="B438" s="70" t="s">
        <v>40</v>
      </c>
      <c r="C438" s="70" t="s">
        <v>41</v>
      </c>
      <c r="D438" s="70" t="s">
        <v>42</v>
      </c>
      <c r="E438" s="70" t="s">
        <v>43</v>
      </c>
      <c r="F438" s="71" t="s">
        <v>44</v>
      </c>
    </row>
    <row r="439" spans="1:6" ht="23.25" customHeight="1">
      <c r="A439" s="72" t="s">
        <v>45</v>
      </c>
      <c r="B439" s="73"/>
      <c r="C439" s="73"/>
      <c r="D439" s="73"/>
      <c r="E439" s="73"/>
      <c r="F439" s="74"/>
    </row>
    <row r="440" spans="1:6" ht="23.25" customHeight="1">
      <c r="A440" s="72" t="s">
        <v>46</v>
      </c>
      <c r="B440" s="73"/>
      <c r="C440" s="73"/>
      <c r="D440" s="73"/>
      <c r="E440" s="73"/>
      <c r="F440" s="74"/>
    </row>
    <row r="441" spans="1:6" ht="23.25" customHeight="1">
      <c r="A441" s="72" t="s">
        <v>47</v>
      </c>
      <c r="B441" s="73"/>
      <c r="C441" s="73"/>
      <c r="D441" s="73"/>
      <c r="E441" s="73"/>
      <c r="F441" s="74"/>
    </row>
    <row r="442" spans="1:6" ht="23.25" customHeight="1">
      <c r="A442" s="72" t="s">
        <v>48</v>
      </c>
      <c r="B442" s="73"/>
      <c r="C442" s="73"/>
      <c r="D442" s="73"/>
      <c r="E442" s="73"/>
      <c r="F442" s="74" t="s">
        <v>49</v>
      </c>
    </row>
    <row r="443" spans="1:6" ht="23.25" customHeight="1">
      <c r="A443" s="72" t="s">
        <v>50</v>
      </c>
      <c r="B443" s="73"/>
      <c r="C443" s="73">
        <v>6</v>
      </c>
      <c r="D443" s="73"/>
      <c r="E443" s="73"/>
      <c r="F443" s="74" t="s">
        <v>51</v>
      </c>
    </row>
    <row r="444" spans="1:6" ht="23.25" customHeight="1">
      <c r="A444" s="72" t="s">
        <v>52</v>
      </c>
      <c r="B444" s="73"/>
      <c r="C444" s="73"/>
      <c r="D444" s="73"/>
      <c r="E444" s="73"/>
      <c r="F444" s="74"/>
    </row>
    <row r="445" spans="1:6" ht="23.25" customHeight="1">
      <c r="A445" s="72" t="s">
        <v>53</v>
      </c>
      <c r="B445" s="73"/>
      <c r="C445" s="73"/>
      <c r="D445" s="73"/>
      <c r="E445" s="73"/>
      <c r="F445" s="74"/>
    </row>
    <row r="446" spans="1:6" ht="23.25" customHeight="1">
      <c r="A446" s="72" t="s">
        <v>54</v>
      </c>
      <c r="B446" s="73"/>
      <c r="C446" s="73"/>
      <c r="D446" s="73"/>
      <c r="E446" s="73"/>
      <c r="F446" s="74"/>
    </row>
    <row r="447" spans="1:6" ht="23.25" customHeight="1">
      <c r="A447" s="72" t="s">
        <v>55</v>
      </c>
      <c r="B447" s="73"/>
      <c r="C447" s="73"/>
      <c r="D447" s="73"/>
      <c r="E447" s="73"/>
      <c r="F447" s="74">
        <v>6</v>
      </c>
    </row>
    <row r="448" spans="1:6" ht="23.25" customHeight="1">
      <c r="A448" s="75" t="s">
        <v>56</v>
      </c>
      <c r="B448" s="76"/>
      <c r="C448" s="76"/>
      <c r="D448" s="76"/>
      <c r="E448" s="76"/>
      <c r="F448" s="77"/>
    </row>
    <row r="449" spans="1:6" ht="23.25" customHeight="1">
      <c r="E449" s="95" t="s">
        <v>57</v>
      </c>
      <c r="F449" s="95"/>
    </row>
    <row r="450" spans="1:6" ht="23.25" customHeight="1"/>
    <row r="451" spans="1:6" ht="23.25" customHeight="1">
      <c r="A451" s="68" t="s">
        <v>100</v>
      </c>
      <c r="B451" s="99" t="s">
        <v>37</v>
      </c>
      <c r="C451" s="99"/>
      <c r="D451" s="99"/>
      <c r="E451" s="99"/>
      <c r="F451" s="99"/>
    </row>
    <row r="452" spans="1:6" ht="23.25" customHeight="1">
      <c r="A452" s="68" t="s">
        <v>101</v>
      </c>
      <c r="B452" s="100"/>
      <c r="C452" s="100"/>
      <c r="D452" s="100"/>
      <c r="E452" s="100"/>
      <c r="F452" s="100"/>
    </row>
    <row r="453" spans="1:6" ht="23.25" customHeight="1">
      <c r="A453" s="69" t="s">
        <v>39</v>
      </c>
      <c r="B453" s="70" t="s">
        <v>40</v>
      </c>
      <c r="C453" s="70" t="s">
        <v>41</v>
      </c>
      <c r="D453" s="70" t="s">
        <v>42</v>
      </c>
      <c r="E453" s="70" t="s">
        <v>43</v>
      </c>
      <c r="F453" s="71" t="s">
        <v>44</v>
      </c>
    </row>
    <row r="454" spans="1:6" ht="23.25" customHeight="1">
      <c r="A454" s="72" t="s">
        <v>45</v>
      </c>
      <c r="B454" s="73"/>
      <c r="C454" s="73"/>
      <c r="D454" s="73"/>
      <c r="E454" s="73"/>
      <c r="F454" s="74"/>
    </row>
    <row r="455" spans="1:6" ht="23.25" customHeight="1">
      <c r="A455" s="72" t="s">
        <v>46</v>
      </c>
      <c r="B455" s="73"/>
      <c r="C455" s="73"/>
      <c r="D455" s="73">
        <v>1</v>
      </c>
      <c r="E455" s="73"/>
      <c r="F455" s="74"/>
    </row>
    <row r="456" spans="1:6" ht="23.25" customHeight="1">
      <c r="A456" s="72" t="s">
        <v>47</v>
      </c>
      <c r="B456" s="73"/>
      <c r="C456" s="73">
        <v>2</v>
      </c>
      <c r="D456" s="73"/>
      <c r="E456" s="73">
        <v>1</v>
      </c>
      <c r="F456" s="74"/>
    </row>
    <row r="457" spans="1:6" ht="23.25" customHeight="1">
      <c r="A457" s="72" t="s">
        <v>48</v>
      </c>
      <c r="B457" s="73">
        <v>2</v>
      </c>
      <c r="C457" s="73"/>
      <c r="D457" s="73"/>
      <c r="E457" s="73"/>
      <c r="F457" s="74" t="s">
        <v>49</v>
      </c>
    </row>
    <row r="458" spans="1:6" ht="23.25" customHeight="1">
      <c r="A458" s="72" t="s">
        <v>50</v>
      </c>
      <c r="B458" s="73"/>
      <c r="C458" s="73"/>
      <c r="D458" s="73"/>
      <c r="E458" s="73"/>
      <c r="F458" s="74" t="s">
        <v>51</v>
      </c>
    </row>
    <row r="459" spans="1:6" ht="23.25" customHeight="1">
      <c r="A459" s="72" t="s">
        <v>52</v>
      </c>
      <c r="B459" s="73"/>
      <c r="C459" s="73"/>
      <c r="D459" s="73"/>
      <c r="E459" s="73"/>
      <c r="F459" s="74">
        <v>1</v>
      </c>
    </row>
    <row r="460" spans="1:6" ht="23.25" customHeight="1">
      <c r="A460" s="72" t="s">
        <v>53</v>
      </c>
      <c r="B460" s="73"/>
      <c r="C460" s="73"/>
      <c r="D460" s="73"/>
      <c r="E460" s="73">
        <v>2</v>
      </c>
      <c r="F460" s="74">
        <v>2</v>
      </c>
    </row>
    <row r="461" spans="1:6" ht="23.25" customHeight="1">
      <c r="A461" s="72" t="s">
        <v>54</v>
      </c>
      <c r="B461" s="73"/>
      <c r="C461" s="73"/>
      <c r="D461" s="73"/>
      <c r="E461" s="73"/>
      <c r="F461" s="74"/>
    </row>
    <row r="462" spans="1:6" ht="23.25" customHeight="1">
      <c r="A462" s="72" t="s">
        <v>55</v>
      </c>
      <c r="B462" s="73"/>
      <c r="C462" s="73">
        <v>1</v>
      </c>
      <c r="D462" s="73"/>
      <c r="E462" s="73"/>
      <c r="F462" s="74"/>
    </row>
    <row r="463" spans="1:6" ht="23.25" customHeight="1">
      <c r="A463" s="75" t="s">
        <v>56</v>
      </c>
      <c r="B463" s="76">
        <v>1</v>
      </c>
      <c r="C463" s="76"/>
      <c r="D463" s="76">
        <v>2</v>
      </c>
      <c r="E463" s="76"/>
      <c r="F463" s="77"/>
    </row>
    <row r="464" spans="1:6" ht="23.25" customHeight="1">
      <c r="E464" s="95" t="s">
        <v>57</v>
      </c>
      <c r="F464" s="95"/>
    </row>
    <row r="465" spans="1:6" ht="23.25" customHeight="1"/>
    <row r="466" spans="1:6" ht="23.25" customHeight="1">
      <c r="A466" s="68" t="s">
        <v>102</v>
      </c>
      <c r="B466" s="99" t="s">
        <v>37</v>
      </c>
      <c r="C466" s="99"/>
      <c r="D466" s="99"/>
      <c r="E466" s="99"/>
      <c r="F466" s="99"/>
    </row>
    <row r="467" spans="1:6" ht="23.25" customHeight="1">
      <c r="A467" s="68" t="s">
        <v>101</v>
      </c>
      <c r="B467" s="100"/>
      <c r="C467" s="100"/>
      <c r="D467" s="100"/>
      <c r="E467" s="100"/>
      <c r="F467" s="100"/>
    </row>
    <row r="468" spans="1:6" ht="23.25" customHeight="1">
      <c r="A468" s="69" t="s">
        <v>39</v>
      </c>
      <c r="B468" s="70" t="s">
        <v>40</v>
      </c>
      <c r="C468" s="70" t="s">
        <v>41</v>
      </c>
      <c r="D468" s="70" t="s">
        <v>42</v>
      </c>
      <c r="E468" s="70" t="s">
        <v>43</v>
      </c>
      <c r="F468" s="71" t="s">
        <v>44</v>
      </c>
    </row>
    <row r="469" spans="1:6" ht="23.25" customHeight="1">
      <c r="A469" s="72" t="s">
        <v>45</v>
      </c>
      <c r="B469" s="73"/>
      <c r="C469" s="86" t="s">
        <v>103</v>
      </c>
      <c r="D469" s="73"/>
      <c r="E469" s="73"/>
      <c r="F469" s="74"/>
    </row>
    <row r="470" spans="1:6" ht="23.25" customHeight="1">
      <c r="A470" s="72" t="s">
        <v>46</v>
      </c>
      <c r="B470" s="73"/>
      <c r="C470" s="73"/>
      <c r="D470" s="73"/>
      <c r="E470" s="73"/>
      <c r="F470" s="74"/>
    </row>
    <row r="471" spans="1:6" ht="23.25" customHeight="1">
      <c r="A471" s="72" t="s">
        <v>47</v>
      </c>
      <c r="B471" s="73"/>
      <c r="C471" s="73"/>
      <c r="D471" s="73"/>
      <c r="E471" s="73"/>
      <c r="F471" s="74"/>
    </row>
    <row r="472" spans="1:6" ht="23.25" customHeight="1">
      <c r="A472" s="72" t="s">
        <v>48</v>
      </c>
      <c r="B472" s="73"/>
      <c r="C472" s="73"/>
      <c r="D472" s="73"/>
      <c r="E472" s="73"/>
      <c r="F472" s="74" t="s">
        <v>49</v>
      </c>
    </row>
    <row r="473" spans="1:6" ht="23.25" customHeight="1">
      <c r="A473" s="72" t="s">
        <v>50</v>
      </c>
      <c r="B473" s="73"/>
      <c r="C473" s="73"/>
      <c r="D473" s="73"/>
      <c r="E473" s="73"/>
      <c r="F473" s="74" t="s">
        <v>51</v>
      </c>
    </row>
    <row r="474" spans="1:6" ht="23.25" customHeight="1">
      <c r="A474" s="72" t="s">
        <v>52</v>
      </c>
      <c r="B474" s="73"/>
      <c r="C474" s="73"/>
      <c r="D474" s="73"/>
      <c r="E474" s="73"/>
      <c r="F474" s="74"/>
    </row>
    <row r="475" spans="1:6" ht="23.25" customHeight="1">
      <c r="A475" s="72" t="s">
        <v>53</v>
      </c>
      <c r="B475" s="73"/>
      <c r="C475" s="73"/>
      <c r="D475" s="73"/>
      <c r="E475" s="73"/>
      <c r="F475" s="74"/>
    </row>
    <row r="476" spans="1:6" ht="23.25" customHeight="1">
      <c r="A476" s="72" t="s">
        <v>54</v>
      </c>
      <c r="B476" s="73"/>
      <c r="C476" s="73"/>
      <c r="D476" s="73"/>
      <c r="E476" s="86" t="s">
        <v>103</v>
      </c>
      <c r="F476" s="74"/>
    </row>
    <row r="477" spans="1:6" ht="23.25" customHeight="1">
      <c r="A477" s="72" t="s">
        <v>55</v>
      </c>
      <c r="B477" s="73"/>
      <c r="C477" s="73"/>
      <c r="D477" s="73"/>
      <c r="E477" s="73"/>
      <c r="F477" s="74"/>
    </row>
    <row r="478" spans="1:6" ht="23.25" customHeight="1">
      <c r="A478" s="75" t="s">
        <v>56</v>
      </c>
      <c r="B478" s="76"/>
      <c r="C478" s="76"/>
      <c r="D478" s="76"/>
      <c r="E478" s="76"/>
      <c r="F478" s="77"/>
    </row>
    <row r="479" spans="1:6" ht="23.25" customHeight="1">
      <c r="E479" s="95" t="s">
        <v>57</v>
      </c>
      <c r="F479" s="95"/>
    </row>
    <row r="480" spans="1:6" ht="23.25" customHeight="1"/>
    <row r="481" spans="1:6" ht="23.25" customHeight="1">
      <c r="A481" s="68" t="s">
        <v>104</v>
      </c>
      <c r="B481" s="99" t="s">
        <v>37</v>
      </c>
      <c r="C481" s="99"/>
      <c r="D481" s="99"/>
      <c r="E481" s="99"/>
      <c r="F481" s="99"/>
    </row>
    <row r="482" spans="1:6" ht="23.25" customHeight="1">
      <c r="A482" s="68" t="s">
        <v>101</v>
      </c>
      <c r="B482" s="100"/>
      <c r="C482" s="100"/>
      <c r="D482" s="100"/>
      <c r="E482" s="100"/>
      <c r="F482" s="100"/>
    </row>
    <row r="483" spans="1:6" ht="23.25" customHeight="1">
      <c r="A483" s="69" t="s">
        <v>39</v>
      </c>
      <c r="B483" s="70" t="s">
        <v>40</v>
      </c>
      <c r="C483" s="70" t="s">
        <v>41</v>
      </c>
      <c r="D483" s="70" t="s">
        <v>42</v>
      </c>
      <c r="E483" s="70" t="s">
        <v>43</v>
      </c>
      <c r="F483" s="71" t="s">
        <v>44</v>
      </c>
    </row>
    <row r="484" spans="1:6" ht="23.25" customHeight="1">
      <c r="A484" s="72" t="s">
        <v>45</v>
      </c>
      <c r="B484" s="73">
        <v>4</v>
      </c>
      <c r="C484" s="73"/>
      <c r="D484" s="73"/>
      <c r="E484" s="73"/>
      <c r="F484" s="87" t="s">
        <v>103</v>
      </c>
    </row>
    <row r="485" spans="1:6" ht="23.25" customHeight="1">
      <c r="A485" s="72" t="s">
        <v>46</v>
      </c>
      <c r="B485" s="73"/>
      <c r="C485" s="73"/>
      <c r="D485" s="73"/>
      <c r="E485" s="73"/>
      <c r="F485" s="74">
        <v>3</v>
      </c>
    </row>
    <row r="486" spans="1:6" ht="23.25" customHeight="1">
      <c r="A486" s="72" t="s">
        <v>47</v>
      </c>
      <c r="B486" s="73"/>
      <c r="C486" s="73"/>
      <c r="D486" s="73"/>
      <c r="E486" s="86" t="s">
        <v>103</v>
      </c>
      <c r="F486" s="74"/>
    </row>
    <row r="487" spans="1:6" ht="23.25" customHeight="1">
      <c r="A487" s="72" t="s">
        <v>48</v>
      </c>
      <c r="B487" s="73"/>
      <c r="C487" s="73">
        <v>3</v>
      </c>
      <c r="D487" s="73"/>
      <c r="E487" s="73"/>
      <c r="F487" s="74" t="s">
        <v>49</v>
      </c>
    </row>
    <row r="488" spans="1:6" ht="23.25" customHeight="1">
      <c r="A488" s="72" t="s">
        <v>50</v>
      </c>
      <c r="B488" s="73">
        <v>3</v>
      </c>
      <c r="C488" s="73"/>
      <c r="D488" s="86" t="s">
        <v>103</v>
      </c>
      <c r="E488" s="73"/>
      <c r="F488" s="74" t="s">
        <v>51</v>
      </c>
    </row>
    <row r="489" spans="1:6" ht="23.25" customHeight="1">
      <c r="A489" s="72" t="s">
        <v>52</v>
      </c>
      <c r="B489" s="73"/>
      <c r="C489" s="73">
        <v>4</v>
      </c>
      <c r="D489" s="73">
        <v>3</v>
      </c>
      <c r="E489" s="73"/>
      <c r="F489" s="74"/>
    </row>
    <row r="490" spans="1:6" ht="23.25" customHeight="1">
      <c r="A490" s="72" t="s">
        <v>53</v>
      </c>
      <c r="B490" s="86" t="s">
        <v>103</v>
      </c>
      <c r="C490" s="73"/>
      <c r="D490" s="73"/>
      <c r="E490" s="73">
        <v>4</v>
      </c>
      <c r="F490" s="74"/>
    </row>
    <row r="491" spans="1:6" ht="23.25" customHeight="1">
      <c r="A491" s="72" t="s">
        <v>54</v>
      </c>
      <c r="B491" s="73"/>
      <c r="C491" s="73"/>
      <c r="D491" s="73">
        <v>4</v>
      </c>
      <c r="E491" s="73">
        <v>3</v>
      </c>
      <c r="F491" s="74">
        <v>4</v>
      </c>
    </row>
    <row r="492" spans="1:6" ht="23.25" customHeight="1">
      <c r="A492" s="72" t="s">
        <v>55</v>
      </c>
      <c r="B492" s="73"/>
      <c r="C492" s="73"/>
      <c r="D492" s="73"/>
      <c r="E492" s="73"/>
      <c r="F492" s="74"/>
    </row>
    <row r="493" spans="1:6" ht="23.25" customHeight="1">
      <c r="A493" s="75" t="s">
        <v>56</v>
      </c>
      <c r="B493" s="76"/>
      <c r="C493" s="88" t="s">
        <v>103</v>
      </c>
      <c r="D493" s="76"/>
      <c r="E493" s="76"/>
      <c r="F493" s="77"/>
    </row>
    <row r="494" spans="1:6" ht="23.25" customHeight="1">
      <c r="E494" s="95" t="s">
        <v>57</v>
      </c>
      <c r="F494" s="95"/>
    </row>
    <row r="495" spans="1:6" ht="23.25" customHeight="1"/>
    <row r="496" spans="1:6" ht="23.25" customHeight="1">
      <c r="A496" s="68" t="s">
        <v>105</v>
      </c>
      <c r="B496" s="99" t="s">
        <v>37</v>
      </c>
      <c r="C496" s="99"/>
      <c r="D496" s="99"/>
      <c r="E496" s="99"/>
      <c r="F496" s="99"/>
    </row>
    <row r="497" spans="1:6" ht="23.25" customHeight="1">
      <c r="A497" s="68" t="s">
        <v>106</v>
      </c>
      <c r="B497" s="100"/>
      <c r="C497" s="100"/>
      <c r="D497" s="100"/>
      <c r="E497" s="100"/>
      <c r="F497" s="100"/>
    </row>
    <row r="498" spans="1:6" ht="23.25" customHeight="1">
      <c r="A498" s="69" t="s">
        <v>39</v>
      </c>
      <c r="B498" s="70" t="s">
        <v>40</v>
      </c>
      <c r="C498" s="70" t="s">
        <v>41</v>
      </c>
      <c r="D498" s="70" t="s">
        <v>42</v>
      </c>
      <c r="E498" s="70" t="s">
        <v>43</v>
      </c>
      <c r="F498" s="71" t="s">
        <v>44</v>
      </c>
    </row>
    <row r="499" spans="1:6" ht="23.25" customHeight="1">
      <c r="A499" s="72" t="s">
        <v>45</v>
      </c>
      <c r="B499" s="73"/>
      <c r="C499" s="73"/>
      <c r="D499" s="73"/>
      <c r="E499" s="73">
        <v>2</v>
      </c>
      <c r="F499" s="74">
        <v>1</v>
      </c>
    </row>
    <row r="500" spans="1:6" ht="23.25" customHeight="1">
      <c r="A500" s="72" t="s">
        <v>46</v>
      </c>
      <c r="B500" s="73"/>
      <c r="C500" s="73"/>
      <c r="D500" s="73"/>
      <c r="E500" s="73"/>
      <c r="F500" s="74"/>
    </row>
    <row r="501" spans="1:6" ht="23.25" customHeight="1">
      <c r="A501" s="72" t="s">
        <v>47</v>
      </c>
      <c r="B501" s="73"/>
      <c r="C501" s="73">
        <v>3</v>
      </c>
      <c r="D501" s="73"/>
      <c r="E501" s="73"/>
      <c r="F501" s="74"/>
    </row>
    <row r="502" spans="1:6" ht="23.25" customHeight="1">
      <c r="A502" s="72" t="s">
        <v>48</v>
      </c>
      <c r="B502" s="73"/>
      <c r="D502" s="73"/>
      <c r="E502" s="73" t="s">
        <v>49</v>
      </c>
      <c r="F502" s="74"/>
    </row>
    <row r="503" spans="1:6" ht="23.25" customHeight="1">
      <c r="A503" s="72" t="s">
        <v>50</v>
      </c>
      <c r="B503" s="73">
        <v>2</v>
      </c>
      <c r="C503" s="73"/>
      <c r="D503" s="73"/>
      <c r="E503" s="73" t="s">
        <v>51</v>
      </c>
      <c r="F503" s="74">
        <v>3</v>
      </c>
    </row>
    <row r="504" spans="1:6" ht="23.25" customHeight="1">
      <c r="A504" s="72" t="s">
        <v>52</v>
      </c>
      <c r="B504" s="73"/>
      <c r="C504" s="73"/>
      <c r="D504" s="73"/>
      <c r="E504" s="73"/>
      <c r="F504" s="74"/>
    </row>
    <row r="505" spans="1:6" ht="23.25" customHeight="1">
      <c r="A505" s="72" t="s">
        <v>53</v>
      </c>
      <c r="B505" s="73"/>
      <c r="C505" s="73"/>
      <c r="D505" s="73"/>
      <c r="E505" s="73">
        <v>3</v>
      </c>
      <c r="F505" s="74"/>
    </row>
    <row r="506" spans="1:6" ht="23.25" customHeight="1">
      <c r="A506" s="72" t="s">
        <v>54</v>
      </c>
      <c r="B506" s="73"/>
      <c r="C506" s="73"/>
      <c r="D506" s="73"/>
      <c r="E506" s="73"/>
      <c r="F506" s="74"/>
    </row>
    <row r="507" spans="1:6" ht="23.25" customHeight="1">
      <c r="A507" s="72" t="s">
        <v>55</v>
      </c>
      <c r="B507" s="73"/>
      <c r="C507" s="73"/>
      <c r="D507" s="73">
        <v>2</v>
      </c>
      <c r="E507" s="73"/>
      <c r="F507" s="74"/>
    </row>
    <row r="508" spans="1:6" ht="23.25" customHeight="1">
      <c r="A508" s="75" t="s">
        <v>56</v>
      </c>
      <c r="B508" s="76"/>
      <c r="C508" s="76"/>
      <c r="D508" s="76">
        <v>1</v>
      </c>
      <c r="E508" s="76"/>
      <c r="F508" s="77"/>
    </row>
    <row r="509" spans="1:6" ht="23.25" customHeight="1">
      <c r="E509" s="95" t="s">
        <v>57</v>
      </c>
      <c r="F509" s="95"/>
    </row>
    <row r="510" spans="1:6" ht="23.25" customHeight="1"/>
    <row r="511" spans="1:6" ht="23.25" customHeight="1">
      <c r="A511" s="68" t="s">
        <v>107</v>
      </c>
      <c r="B511" s="99" t="s">
        <v>37</v>
      </c>
      <c r="C511" s="99"/>
      <c r="D511" s="99"/>
      <c r="E511" s="99"/>
      <c r="F511" s="99"/>
    </row>
    <row r="512" spans="1:6" ht="23.25" customHeight="1">
      <c r="A512" s="68" t="s">
        <v>106</v>
      </c>
      <c r="B512" s="100"/>
      <c r="C512" s="100"/>
      <c r="D512" s="100"/>
      <c r="E512" s="100"/>
      <c r="F512" s="100"/>
    </row>
    <row r="513" spans="1:6" ht="23.25" customHeight="1">
      <c r="A513" s="69" t="s">
        <v>39</v>
      </c>
      <c r="B513" s="70" t="s">
        <v>40</v>
      </c>
      <c r="C513" s="70" t="s">
        <v>41</v>
      </c>
      <c r="D513" s="70" t="s">
        <v>42</v>
      </c>
      <c r="E513" s="70" t="s">
        <v>43</v>
      </c>
      <c r="F513" s="71" t="s">
        <v>44</v>
      </c>
    </row>
    <row r="514" spans="1:6" ht="23.25" customHeight="1">
      <c r="A514" s="72" t="s">
        <v>45</v>
      </c>
      <c r="B514" s="73"/>
      <c r="C514" s="73"/>
      <c r="D514" s="73"/>
      <c r="E514" s="73"/>
      <c r="F514" s="74" t="s">
        <v>108</v>
      </c>
    </row>
    <row r="515" spans="1:6" ht="23.25" customHeight="1">
      <c r="A515" s="72" t="s">
        <v>46</v>
      </c>
      <c r="B515" s="73"/>
      <c r="C515" s="73"/>
      <c r="D515" s="73"/>
      <c r="E515" s="73"/>
      <c r="F515" s="74" t="s">
        <v>108</v>
      </c>
    </row>
    <row r="516" spans="1:6" ht="23.25" customHeight="1">
      <c r="A516" s="72" t="s">
        <v>47</v>
      </c>
      <c r="B516" s="73"/>
      <c r="C516" s="73"/>
      <c r="D516" s="73"/>
      <c r="E516" s="73" t="s">
        <v>108</v>
      </c>
      <c r="F516" s="74"/>
    </row>
    <row r="517" spans="1:6" ht="23.25" customHeight="1">
      <c r="A517" s="72" t="s">
        <v>48</v>
      </c>
      <c r="B517" s="73"/>
      <c r="C517" s="73">
        <v>4</v>
      </c>
      <c r="D517" s="73"/>
      <c r="E517" s="73" t="s">
        <v>49</v>
      </c>
      <c r="F517" s="74"/>
    </row>
    <row r="518" spans="1:6" ht="23.25" customHeight="1">
      <c r="A518" s="72" t="s">
        <v>50</v>
      </c>
      <c r="B518" s="73"/>
      <c r="C518" s="73">
        <v>4</v>
      </c>
      <c r="D518" s="73" t="s">
        <v>108</v>
      </c>
      <c r="E518" s="73" t="s">
        <v>51</v>
      </c>
      <c r="F518" s="74"/>
    </row>
    <row r="519" spans="1:6" ht="23.25" customHeight="1">
      <c r="A519" s="72" t="s">
        <v>52</v>
      </c>
      <c r="B519" s="73"/>
      <c r="C519" s="73"/>
      <c r="D519" s="73"/>
      <c r="E519" s="73"/>
      <c r="F519" s="74">
        <v>4</v>
      </c>
    </row>
    <row r="520" spans="1:6" ht="23.25" customHeight="1">
      <c r="A520" s="72" t="s">
        <v>53</v>
      </c>
      <c r="B520" s="73" t="s">
        <v>108</v>
      </c>
      <c r="C520" s="73"/>
      <c r="D520" s="73">
        <v>4</v>
      </c>
      <c r="E520" s="73"/>
      <c r="F520" s="74"/>
    </row>
    <row r="521" spans="1:6" ht="23.25" customHeight="1">
      <c r="A521" s="72" t="s">
        <v>54</v>
      </c>
      <c r="B521" s="73">
        <v>4</v>
      </c>
      <c r="C521" s="73"/>
      <c r="D521" s="73"/>
      <c r="E521" s="73"/>
      <c r="F521" s="74"/>
    </row>
    <row r="522" spans="1:6" ht="23.25" customHeight="1">
      <c r="A522" s="72" t="s">
        <v>55</v>
      </c>
      <c r="B522" s="73"/>
      <c r="C522" s="78"/>
      <c r="D522" s="73"/>
      <c r="E522" s="73"/>
      <c r="F522" s="74"/>
    </row>
    <row r="523" spans="1:6" ht="23.25" customHeight="1">
      <c r="A523" s="75" t="s">
        <v>56</v>
      </c>
      <c r="B523" s="76"/>
      <c r="C523" s="76" t="s">
        <v>108</v>
      </c>
      <c r="D523" s="76"/>
      <c r="E523" s="76">
        <v>4</v>
      </c>
      <c r="F523" s="77"/>
    </row>
    <row r="524" spans="1:6" ht="23.25" customHeight="1">
      <c r="E524" s="95" t="s">
        <v>57</v>
      </c>
      <c r="F524" s="95"/>
    </row>
    <row r="525" spans="1:6" ht="23.25" customHeight="1"/>
    <row r="526" spans="1:6" ht="23.25" customHeight="1">
      <c r="A526" s="68" t="s">
        <v>109</v>
      </c>
      <c r="B526" s="99" t="s">
        <v>37</v>
      </c>
      <c r="C526" s="99"/>
      <c r="D526" s="99"/>
      <c r="E526" s="99"/>
      <c r="F526" s="99"/>
    </row>
    <row r="527" spans="1:6" ht="23.25" customHeight="1">
      <c r="A527" s="68" t="s">
        <v>106</v>
      </c>
      <c r="B527" s="100"/>
      <c r="C527" s="100"/>
      <c r="D527" s="100"/>
      <c r="E527" s="100"/>
      <c r="F527" s="100"/>
    </row>
    <row r="528" spans="1:6" ht="23.25" customHeight="1">
      <c r="A528" s="69" t="s">
        <v>39</v>
      </c>
      <c r="B528" s="70" t="s">
        <v>40</v>
      </c>
      <c r="C528" s="70" t="s">
        <v>41</v>
      </c>
      <c r="D528" s="70" t="s">
        <v>42</v>
      </c>
      <c r="E528" s="70" t="s">
        <v>43</v>
      </c>
      <c r="F528" s="71" t="s">
        <v>44</v>
      </c>
    </row>
    <row r="529" spans="1:6" ht="23.25" customHeight="1">
      <c r="A529" s="72" t="s">
        <v>45</v>
      </c>
      <c r="B529" s="73"/>
      <c r="C529" s="73" t="s">
        <v>110</v>
      </c>
      <c r="D529" s="73"/>
      <c r="E529" s="73"/>
      <c r="F529" s="74"/>
    </row>
    <row r="530" spans="1:6" ht="23.25" customHeight="1">
      <c r="A530" s="72" t="s">
        <v>46</v>
      </c>
      <c r="B530" s="73"/>
      <c r="C530" s="73"/>
      <c r="D530" s="73"/>
      <c r="E530" s="73"/>
      <c r="F530" s="74" t="s">
        <v>110</v>
      </c>
    </row>
    <row r="531" spans="1:6" ht="23.25" customHeight="1">
      <c r="A531" s="72" t="s">
        <v>47</v>
      </c>
      <c r="B531" s="73"/>
      <c r="C531" s="73"/>
      <c r="D531" s="73"/>
      <c r="E531" s="73"/>
      <c r="F531" s="74"/>
    </row>
    <row r="532" spans="1:6" ht="23.25" customHeight="1">
      <c r="A532" s="72" t="s">
        <v>48</v>
      </c>
      <c r="B532" s="73"/>
      <c r="C532" s="73"/>
      <c r="D532" s="73"/>
      <c r="E532" s="73" t="s">
        <v>49</v>
      </c>
      <c r="F532" s="74"/>
    </row>
    <row r="533" spans="1:6" ht="23.25" customHeight="1">
      <c r="A533" s="72" t="s">
        <v>50</v>
      </c>
      <c r="B533" s="73"/>
      <c r="C533" s="73"/>
      <c r="D533" s="73"/>
      <c r="E533" s="73" t="s">
        <v>51</v>
      </c>
      <c r="F533" s="74"/>
    </row>
    <row r="534" spans="1:6" ht="23.25" customHeight="1">
      <c r="A534" s="72" t="s">
        <v>52</v>
      </c>
      <c r="B534" s="73"/>
      <c r="C534" s="73"/>
      <c r="D534" s="73"/>
      <c r="E534" s="73"/>
      <c r="F534" s="74"/>
    </row>
    <row r="535" spans="1:6" ht="23.25" customHeight="1">
      <c r="A535" s="72" t="s">
        <v>53</v>
      </c>
      <c r="B535" s="73"/>
      <c r="C535" s="73"/>
      <c r="D535" s="73"/>
      <c r="E535" s="73"/>
      <c r="F535" s="74"/>
    </row>
    <row r="536" spans="1:6" ht="23.25" customHeight="1">
      <c r="A536" s="72" t="s">
        <v>54</v>
      </c>
      <c r="B536" s="73"/>
      <c r="C536" s="73"/>
      <c r="D536" s="73"/>
      <c r="E536" s="73" t="s">
        <v>110</v>
      </c>
      <c r="F536" s="74"/>
    </row>
    <row r="537" spans="1:6" ht="23.25" customHeight="1">
      <c r="A537" s="72" t="s">
        <v>55</v>
      </c>
      <c r="B537" s="73"/>
      <c r="C537" s="73"/>
      <c r="D537" s="73"/>
      <c r="E537" s="73"/>
      <c r="F537" s="74"/>
    </row>
    <row r="538" spans="1:6" ht="23.25" customHeight="1">
      <c r="A538" s="75" t="s">
        <v>56</v>
      </c>
      <c r="B538" s="76"/>
      <c r="C538" s="76"/>
      <c r="D538" s="76"/>
      <c r="E538" s="76"/>
      <c r="F538" s="77"/>
    </row>
    <row r="539" spans="1:6" ht="23.25" customHeight="1">
      <c r="E539" s="95" t="s">
        <v>57</v>
      </c>
      <c r="F539" s="95"/>
    </row>
    <row r="540" spans="1:6" ht="23.25" customHeight="1"/>
    <row r="541" spans="1:6" ht="23.25" customHeight="1">
      <c r="A541" s="68" t="s">
        <v>111</v>
      </c>
      <c r="B541" s="99" t="s">
        <v>37</v>
      </c>
      <c r="C541" s="99"/>
      <c r="D541" s="99"/>
      <c r="E541" s="99"/>
      <c r="F541" s="99"/>
    </row>
    <row r="542" spans="1:6" ht="23.25" customHeight="1">
      <c r="A542" s="68" t="s">
        <v>112</v>
      </c>
      <c r="B542" s="100"/>
      <c r="C542" s="100"/>
      <c r="D542" s="100"/>
      <c r="E542" s="100"/>
      <c r="F542" s="100"/>
    </row>
    <row r="543" spans="1:6" ht="23.25" customHeight="1">
      <c r="A543" s="69" t="s">
        <v>39</v>
      </c>
      <c r="B543" s="70" t="s">
        <v>40</v>
      </c>
      <c r="C543" s="70" t="s">
        <v>41</v>
      </c>
      <c r="D543" s="70" t="s">
        <v>42</v>
      </c>
      <c r="E543" s="70" t="s">
        <v>43</v>
      </c>
      <c r="F543" s="71" t="s">
        <v>44</v>
      </c>
    </row>
    <row r="544" spans="1:6" ht="23.25" customHeight="1">
      <c r="A544" s="72" t="s">
        <v>45</v>
      </c>
      <c r="B544" s="73"/>
      <c r="C544" s="73"/>
      <c r="D544" s="73"/>
      <c r="E544" s="73"/>
      <c r="F544" s="74"/>
    </row>
    <row r="545" spans="1:6" ht="23.25" customHeight="1">
      <c r="A545" s="72" t="s">
        <v>46</v>
      </c>
      <c r="B545" s="73"/>
      <c r="C545" s="73" t="s">
        <v>113</v>
      </c>
      <c r="D545" s="73"/>
      <c r="E545" s="73"/>
      <c r="F545" s="74"/>
    </row>
    <row r="546" spans="1:6" ht="23.25" customHeight="1">
      <c r="A546" s="72" t="s">
        <v>47</v>
      </c>
      <c r="B546" s="73"/>
      <c r="C546" s="73"/>
      <c r="D546" s="73" t="s">
        <v>113</v>
      </c>
      <c r="E546" s="73"/>
      <c r="F546" s="74"/>
    </row>
    <row r="547" spans="1:6" ht="23.25" customHeight="1">
      <c r="A547" s="72" t="s">
        <v>48</v>
      </c>
      <c r="B547" s="73" t="s">
        <v>49</v>
      </c>
      <c r="C547" s="73"/>
      <c r="D547" s="73"/>
      <c r="E547" s="73"/>
      <c r="F547" s="74"/>
    </row>
    <row r="548" spans="1:6" ht="23.25" customHeight="1">
      <c r="A548" s="72" t="s">
        <v>50</v>
      </c>
      <c r="B548" s="73" t="s">
        <v>51</v>
      </c>
      <c r="C548" s="73"/>
      <c r="D548" s="73"/>
      <c r="E548" s="73" t="s">
        <v>114</v>
      </c>
      <c r="F548" s="74"/>
    </row>
    <row r="549" spans="1:6" ht="23.25" customHeight="1">
      <c r="A549" s="72" t="s">
        <v>52</v>
      </c>
      <c r="B549" s="73"/>
      <c r="C549" s="73"/>
      <c r="D549" s="73"/>
      <c r="E549" s="73"/>
      <c r="F549" s="74" t="s">
        <v>113</v>
      </c>
    </row>
    <row r="550" spans="1:6" ht="23.25" customHeight="1">
      <c r="A550" s="72" t="s">
        <v>53</v>
      </c>
      <c r="B550" s="73"/>
      <c r="C550" s="73"/>
      <c r="D550" s="73"/>
      <c r="E550" s="73" t="s">
        <v>113</v>
      </c>
      <c r="F550" s="74"/>
    </row>
    <row r="551" spans="1:6" ht="23.25" customHeight="1">
      <c r="A551" s="72" t="s">
        <v>54</v>
      </c>
      <c r="B551" s="73"/>
      <c r="C551" s="73"/>
      <c r="D551" s="73"/>
      <c r="E551" s="73"/>
      <c r="F551" s="74"/>
    </row>
    <row r="552" spans="1:6" ht="23.25" customHeight="1">
      <c r="A552" s="72" t="s">
        <v>55</v>
      </c>
      <c r="B552" s="73"/>
      <c r="C552" s="73" t="s">
        <v>114</v>
      </c>
      <c r="D552" s="73"/>
      <c r="E552" s="73"/>
      <c r="F552" s="74"/>
    </row>
    <row r="553" spans="1:6" ht="23.25" customHeight="1">
      <c r="A553" s="75" t="s">
        <v>56</v>
      </c>
      <c r="B553" s="76" t="s">
        <v>113</v>
      </c>
      <c r="C553" s="76"/>
      <c r="D553" s="76"/>
      <c r="E553" s="76"/>
      <c r="F553" s="77"/>
    </row>
    <row r="554" spans="1:6" ht="23.25" customHeight="1">
      <c r="E554" s="95" t="s">
        <v>57</v>
      </c>
      <c r="F554" s="95"/>
    </row>
    <row r="555" spans="1:6" ht="23.25" customHeight="1"/>
    <row r="556" spans="1:6" ht="23.25" customHeight="1">
      <c r="A556" s="68" t="s">
        <v>115</v>
      </c>
      <c r="B556" s="99" t="s">
        <v>37</v>
      </c>
      <c r="C556" s="99"/>
      <c r="D556" s="99"/>
      <c r="E556" s="99"/>
      <c r="F556" s="99"/>
    </row>
    <row r="557" spans="1:6" ht="23.25" customHeight="1">
      <c r="A557" s="68" t="s">
        <v>112</v>
      </c>
      <c r="B557" s="100"/>
      <c r="C557" s="100"/>
      <c r="D557" s="100"/>
      <c r="E557" s="100"/>
      <c r="F557" s="100"/>
    </row>
    <row r="558" spans="1:6" ht="23.25" customHeight="1">
      <c r="A558" s="69" t="s">
        <v>39</v>
      </c>
      <c r="B558" s="70" t="s">
        <v>40</v>
      </c>
      <c r="C558" s="70" t="s">
        <v>41</v>
      </c>
      <c r="D558" s="70" t="s">
        <v>42</v>
      </c>
      <c r="E558" s="70" t="s">
        <v>43</v>
      </c>
      <c r="F558" s="71" t="s">
        <v>44</v>
      </c>
    </row>
    <row r="559" spans="1:6" ht="23.25" customHeight="1">
      <c r="A559" s="72" t="s">
        <v>45</v>
      </c>
      <c r="B559" s="73"/>
      <c r="C559" s="73"/>
      <c r="D559" s="73" t="s">
        <v>88</v>
      </c>
      <c r="E559" s="73"/>
      <c r="F559" s="74"/>
    </row>
    <row r="560" spans="1:6" ht="23.25" customHeight="1">
      <c r="A560" s="72" t="s">
        <v>46</v>
      </c>
      <c r="B560" s="73" t="s">
        <v>89</v>
      </c>
      <c r="C560" s="73"/>
      <c r="D560" s="73"/>
      <c r="E560" s="73"/>
      <c r="F560" s="74"/>
    </row>
    <row r="561" spans="1:6" ht="23.25" customHeight="1">
      <c r="A561" s="72" t="s">
        <v>47</v>
      </c>
      <c r="B561" s="73"/>
      <c r="C561" s="73" t="s">
        <v>89</v>
      </c>
      <c r="D561" s="73"/>
      <c r="E561" s="73"/>
      <c r="F561" s="74"/>
    </row>
    <row r="562" spans="1:6" ht="23.25" customHeight="1">
      <c r="A562" s="72" t="s">
        <v>48</v>
      </c>
      <c r="B562" s="73" t="s">
        <v>49</v>
      </c>
      <c r="C562" s="73"/>
      <c r="D562" s="73"/>
      <c r="E562" s="73" t="s">
        <v>116</v>
      </c>
      <c r="F562" s="74"/>
    </row>
    <row r="563" spans="1:6" ht="23.25" customHeight="1">
      <c r="A563" s="72" t="s">
        <v>50</v>
      </c>
      <c r="B563" s="73" t="s">
        <v>51</v>
      </c>
      <c r="C563" s="73"/>
      <c r="D563" s="73"/>
      <c r="E563" s="73"/>
      <c r="F563" s="74"/>
    </row>
    <row r="564" spans="1:6" ht="23.25" customHeight="1">
      <c r="A564" s="72" t="s">
        <v>52</v>
      </c>
      <c r="B564" s="73"/>
      <c r="C564" s="73"/>
      <c r="D564" s="73" t="s">
        <v>89</v>
      </c>
      <c r="E564" s="73"/>
      <c r="F564" s="74"/>
    </row>
    <row r="565" spans="1:6" ht="23.25" customHeight="1">
      <c r="A565" s="72" t="s">
        <v>53</v>
      </c>
      <c r="B565" s="73"/>
      <c r="C565" s="73"/>
      <c r="D565" s="73"/>
      <c r="E565" s="73"/>
      <c r="F565" s="74" t="s">
        <v>89</v>
      </c>
    </row>
    <row r="566" spans="1:6" ht="23.25" customHeight="1">
      <c r="A566" s="72" t="s">
        <v>54</v>
      </c>
      <c r="B566" s="73"/>
      <c r="C566" s="73"/>
      <c r="D566" s="73"/>
      <c r="E566" s="73"/>
      <c r="F566" s="74"/>
    </row>
    <row r="567" spans="1:6" ht="23.25" customHeight="1">
      <c r="A567" s="72" t="s">
        <v>55</v>
      </c>
      <c r="B567" s="73"/>
      <c r="C567" s="73" t="s">
        <v>116</v>
      </c>
      <c r="D567" s="73"/>
      <c r="E567" s="73" t="s">
        <v>89</v>
      </c>
      <c r="F567" s="74"/>
    </row>
    <row r="568" spans="1:6" ht="23.25" customHeight="1">
      <c r="A568" s="75" t="s">
        <v>56</v>
      </c>
      <c r="B568" s="76" t="s">
        <v>88</v>
      </c>
      <c r="C568" s="76"/>
      <c r="D568" s="76"/>
      <c r="E568" s="76"/>
      <c r="F568" s="77"/>
    </row>
    <row r="569" spans="1:6" ht="23.25" customHeight="1">
      <c r="E569" s="95" t="s">
        <v>57</v>
      </c>
      <c r="F569" s="95"/>
    </row>
    <row r="570" spans="1:6" ht="23.25" customHeight="1"/>
    <row r="571" spans="1:6" ht="23.25" customHeight="1">
      <c r="A571" s="68" t="s">
        <v>117</v>
      </c>
      <c r="B571" s="99" t="s">
        <v>37</v>
      </c>
      <c r="C571" s="99"/>
      <c r="D571" s="99"/>
      <c r="E571" s="99"/>
      <c r="F571" s="99"/>
    </row>
    <row r="572" spans="1:6" ht="23.25" customHeight="1">
      <c r="A572" s="68" t="s">
        <v>118</v>
      </c>
      <c r="B572" s="100"/>
      <c r="C572" s="100"/>
      <c r="D572" s="100"/>
      <c r="E572" s="100"/>
      <c r="F572" s="100"/>
    </row>
    <row r="573" spans="1:6" ht="23.25" customHeight="1">
      <c r="A573" s="69" t="s">
        <v>39</v>
      </c>
      <c r="B573" s="70" t="s">
        <v>40</v>
      </c>
      <c r="C573" s="70" t="s">
        <v>41</v>
      </c>
      <c r="D573" s="70" t="s">
        <v>42</v>
      </c>
      <c r="E573" s="70" t="s">
        <v>43</v>
      </c>
      <c r="F573" s="71" t="s">
        <v>44</v>
      </c>
    </row>
    <row r="574" spans="1:6" ht="23.25" customHeight="1">
      <c r="A574" s="72" t="s">
        <v>45</v>
      </c>
      <c r="B574" s="73"/>
      <c r="C574" s="73"/>
      <c r="D574" s="73"/>
      <c r="E574" s="73">
        <v>203</v>
      </c>
      <c r="F574" s="74"/>
    </row>
    <row r="575" spans="1:6" ht="23.25" customHeight="1">
      <c r="A575" s="72" t="s">
        <v>46</v>
      </c>
      <c r="B575" s="73"/>
      <c r="C575" s="73"/>
      <c r="D575" s="73"/>
      <c r="E575" s="73"/>
      <c r="F575" s="74">
        <v>101</v>
      </c>
    </row>
    <row r="576" spans="1:6" ht="23.25" customHeight="1">
      <c r="A576" s="72" t="s">
        <v>47</v>
      </c>
      <c r="B576" s="73"/>
      <c r="C576" s="73">
        <v>203</v>
      </c>
      <c r="D576" s="73"/>
      <c r="E576" s="73"/>
      <c r="F576" s="74"/>
    </row>
    <row r="577" spans="1:6" ht="23.25" customHeight="1">
      <c r="A577" s="72" t="s">
        <v>48</v>
      </c>
      <c r="B577" s="73" t="s">
        <v>49</v>
      </c>
      <c r="C577" s="73"/>
      <c r="D577" s="73">
        <v>203</v>
      </c>
      <c r="E577" s="73"/>
      <c r="F577" s="74"/>
    </row>
    <row r="578" spans="1:6" ht="23.25" customHeight="1">
      <c r="A578" s="72" t="s">
        <v>50</v>
      </c>
      <c r="B578" s="73" t="s">
        <v>51</v>
      </c>
      <c r="C578" s="73">
        <v>101</v>
      </c>
      <c r="D578" s="73">
        <v>203</v>
      </c>
      <c r="E578" s="73"/>
      <c r="F578" s="74"/>
    </row>
    <row r="579" spans="1:6" ht="23.25" customHeight="1">
      <c r="A579" s="72" t="s">
        <v>52</v>
      </c>
      <c r="B579" s="73">
        <v>203</v>
      </c>
      <c r="C579" s="73"/>
      <c r="D579" s="73"/>
      <c r="E579" s="73"/>
      <c r="F579" s="74"/>
    </row>
    <row r="580" spans="1:6" ht="23.25" customHeight="1">
      <c r="A580" s="72" t="s">
        <v>53</v>
      </c>
      <c r="B580" s="73"/>
      <c r="C580" s="73"/>
      <c r="D580" s="73"/>
      <c r="E580" s="73"/>
      <c r="F580" s="74">
        <v>203</v>
      </c>
    </row>
    <row r="581" spans="1:6" ht="23.25" customHeight="1">
      <c r="A581" s="72" t="s">
        <v>54</v>
      </c>
      <c r="B581" s="73"/>
      <c r="C581" s="73"/>
      <c r="D581" s="73"/>
      <c r="E581" s="73"/>
      <c r="F581" s="74"/>
    </row>
    <row r="582" spans="1:6" ht="23.25" customHeight="1">
      <c r="A582" s="72" t="s">
        <v>55</v>
      </c>
      <c r="B582" s="73"/>
      <c r="C582" s="73"/>
      <c r="D582" s="73"/>
      <c r="E582" s="73"/>
      <c r="F582" s="74"/>
    </row>
    <row r="583" spans="1:6" ht="23.25" customHeight="1">
      <c r="A583" s="75" t="s">
        <v>56</v>
      </c>
      <c r="B583" s="76"/>
      <c r="C583" s="76"/>
      <c r="D583" s="76"/>
      <c r="E583" s="76"/>
      <c r="F583" s="77"/>
    </row>
    <row r="584" spans="1:6" ht="23.25" customHeight="1">
      <c r="E584" s="95" t="s">
        <v>57</v>
      </c>
      <c r="F584" s="95"/>
    </row>
    <row r="585" spans="1:6" ht="23.25" customHeight="1"/>
    <row r="586" spans="1:6" ht="23.25" customHeight="1">
      <c r="A586" s="68" t="s">
        <v>119</v>
      </c>
      <c r="B586" s="99" t="s">
        <v>37</v>
      </c>
      <c r="C586" s="99"/>
      <c r="D586" s="99"/>
      <c r="E586" s="99"/>
      <c r="F586" s="99"/>
    </row>
    <row r="587" spans="1:6" ht="23.25" customHeight="1">
      <c r="A587" s="68" t="s">
        <v>112</v>
      </c>
      <c r="B587" s="100"/>
      <c r="C587" s="100"/>
      <c r="D587" s="100"/>
      <c r="E587" s="100"/>
      <c r="F587" s="100"/>
    </row>
    <row r="588" spans="1:6" ht="23.25" customHeight="1">
      <c r="A588" s="69" t="s">
        <v>39</v>
      </c>
      <c r="B588" s="70" t="s">
        <v>40</v>
      </c>
      <c r="C588" s="70" t="s">
        <v>41</v>
      </c>
      <c r="D588" s="70" t="s">
        <v>42</v>
      </c>
      <c r="E588" s="70" t="s">
        <v>43</v>
      </c>
      <c r="F588" s="71" t="s">
        <v>44</v>
      </c>
    </row>
    <row r="589" spans="1:6" ht="23.25" customHeight="1">
      <c r="A589" s="72" t="s">
        <v>45</v>
      </c>
      <c r="B589" s="73"/>
      <c r="C589" s="73"/>
      <c r="D589" s="73"/>
      <c r="E589" s="73"/>
      <c r="F589" s="74"/>
    </row>
    <row r="590" spans="1:6" ht="23.25" customHeight="1">
      <c r="A590" s="72" t="s">
        <v>46</v>
      </c>
      <c r="B590" s="73"/>
      <c r="C590" s="73"/>
      <c r="D590" s="73"/>
      <c r="E590" s="73"/>
      <c r="F590" s="74"/>
    </row>
    <row r="591" spans="1:6" ht="23.25" customHeight="1">
      <c r="A591" s="72" t="s">
        <v>47</v>
      </c>
      <c r="B591" s="73"/>
      <c r="C591" s="73">
        <v>5</v>
      </c>
      <c r="D591" s="73"/>
      <c r="E591" s="73"/>
      <c r="F591" s="74"/>
    </row>
    <row r="592" spans="1:6" ht="23.25" customHeight="1">
      <c r="A592" s="72" t="s">
        <v>48</v>
      </c>
      <c r="B592" s="73" t="s">
        <v>49</v>
      </c>
      <c r="C592" s="73"/>
      <c r="D592" s="73"/>
      <c r="E592" s="73">
        <v>5</v>
      </c>
      <c r="F592" s="74"/>
    </row>
    <row r="593" spans="1:6" ht="23.25" customHeight="1">
      <c r="A593" s="72" t="s">
        <v>50</v>
      </c>
      <c r="B593" s="73" t="s">
        <v>51</v>
      </c>
      <c r="C593" s="73"/>
      <c r="D593" s="73"/>
      <c r="E593" s="73"/>
      <c r="F593" s="74"/>
    </row>
    <row r="594" spans="1:6" ht="23.25" customHeight="1">
      <c r="A594" s="72" t="s">
        <v>52</v>
      </c>
      <c r="B594" s="73">
        <v>5</v>
      </c>
      <c r="C594" s="73"/>
      <c r="D594" s="73"/>
      <c r="E594" s="73"/>
      <c r="F594" s="74"/>
    </row>
    <row r="595" spans="1:6" ht="23.25" customHeight="1">
      <c r="A595" s="72" t="s">
        <v>53</v>
      </c>
      <c r="B595" s="73"/>
      <c r="C595" s="73"/>
      <c r="D595" s="73"/>
      <c r="E595" s="73"/>
      <c r="F595" s="74"/>
    </row>
    <row r="596" spans="1:6" ht="23.25" customHeight="1">
      <c r="A596" s="72" t="s">
        <v>54</v>
      </c>
      <c r="B596" s="73"/>
      <c r="C596" s="73"/>
      <c r="D596" s="73"/>
      <c r="E596" s="73"/>
      <c r="F596" s="74">
        <v>5</v>
      </c>
    </row>
    <row r="597" spans="1:6" ht="23.25" customHeight="1">
      <c r="A597" s="72" t="s">
        <v>55</v>
      </c>
      <c r="B597" s="73"/>
      <c r="C597" s="73"/>
      <c r="D597" s="73"/>
      <c r="E597" s="73"/>
      <c r="F597" s="74"/>
    </row>
    <row r="598" spans="1:6" ht="23.25" customHeight="1">
      <c r="A598" s="75" t="s">
        <v>56</v>
      </c>
      <c r="B598" s="76"/>
      <c r="C598" s="76"/>
      <c r="D598" s="76">
        <v>5</v>
      </c>
      <c r="E598" s="76"/>
      <c r="F598" s="77"/>
    </row>
    <row r="599" spans="1:6" ht="23.25" customHeight="1">
      <c r="E599" s="95" t="s">
        <v>57</v>
      </c>
      <c r="F599" s="95"/>
    </row>
    <row r="600" spans="1:6" ht="23.25" customHeight="1"/>
    <row r="601" spans="1:6" ht="23.25" customHeight="1">
      <c r="A601" s="68" t="s">
        <v>120</v>
      </c>
      <c r="B601" s="99" t="s">
        <v>37</v>
      </c>
      <c r="C601" s="99"/>
      <c r="D601" s="99"/>
      <c r="E601" s="99"/>
      <c r="F601" s="99"/>
    </row>
    <row r="602" spans="1:6" ht="23.25" customHeight="1">
      <c r="A602" s="68" t="s">
        <v>121</v>
      </c>
      <c r="B602" s="100"/>
      <c r="C602" s="100"/>
      <c r="D602" s="100"/>
      <c r="E602" s="100"/>
      <c r="F602" s="100"/>
    </row>
    <row r="603" spans="1:6" ht="23.25" customHeight="1">
      <c r="A603" s="69" t="s">
        <v>39</v>
      </c>
      <c r="B603" s="70" t="s">
        <v>40</v>
      </c>
      <c r="C603" s="70" t="s">
        <v>41</v>
      </c>
      <c r="D603" s="70" t="s">
        <v>42</v>
      </c>
      <c r="E603" s="70" t="s">
        <v>43</v>
      </c>
      <c r="F603" s="71" t="s">
        <v>44</v>
      </c>
    </row>
    <row r="604" spans="1:6" ht="23.25" customHeight="1">
      <c r="A604" s="72" t="s">
        <v>45</v>
      </c>
      <c r="B604" s="73">
        <v>309</v>
      </c>
      <c r="C604" s="73"/>
      <c r="D604" s="73">
        <v>101</v>
      </c>
      <c r="E604" s="73"/>
      <c r="F604" s="74"/>
    </row>
    <row r="605" spans="1:6" ht="23.25" customHeight="1">
      <c r="A605" s="72" t="s">
        <v>46</v>
      </c>
      <c r="B605" s="73"/>
      <c r="C605" s="73"/>
      <c r="D605" s="73"/>
      <c r="E605" s="73"/>
      <c r="F605" s="74"/>
    </row>
    <row r="606" spans="1:6" ht="23.25" customHeight="1">
      <c r="A606" s="72" t="s">
        <v>47</v>
      </c>
      <c r="B606" s="73"/>
      <c r="C606" s="73"/>
      <c r="D606" s="73">
        <v>309</v>
      </c>
      <c r="E606" s="73"/>
      <c r="F606" s="74"/>
    </row>
    <row r="607" spans="1:6" ht="23.25" customHeight="1">
      <c r="A607" s="72" t="s">
        <v>48</v>
      </c>
      <c r="B607" s="73" t="s">
        <v>49</v>
      </c>
      <c r="C607" s="73"/>
      <c r="D607" s="73"/>
      <c r="E607" s="73"/>
      <c r="F607" s="74"/>
    </row>
    <row r="608" spans="1:6" ht="23.25" customHeight="1">
      <c r="A608" s="72" t="s">
        <v>50</v>
      </c>
      <c r="B608" s="73" t="s">
        <v>51</v>
      </c>
      <c r="C608" s="73"/>
      <c r="D608" s="73"/>
      <c r="E608" s="73"/>
      <c r="F608" s="74">
        <v>309</v>
      </c>
    </row>
    <row r="609" spans="1:6" ht="23.25" customHeight="1">
      <c r="A609" s="72" t="s">
        <v>52</v>
      </c>
      <c r="B609" s="73"/>
      <c r="C609" s="73">
        <v>309</v>
      </c>
      <c r="D609" s="73"/>
      <c r="E609" s="73"/>
      <c r="F609" s="74"/>
    </row>
    <row r="610" spans="1:6" ht="23.25" customHeight="1">
      <c r="A610" s="72" t="s">
        <v>53</v>
      </c>
      <c r="B610" s="73"/>
      <c r="C610" s="73"/>
      <c r="D610" s="73"/>
      <c r="E610" s="73">
        <v>309</v>
      </c>
      <c r="F610" s="74">
        <v>101</v>
      </c>
    </row>
    <row r="611" spans="1:6" ht="23.25" customHeight="1">
      <c r="A611" s="72" t="s">
        <v>54</v>
      </c>
      <c r="B611" s="73"/>
      <c r="C611" s="73"/>
      <c r="D611" s="73"/>
      <c r="E611" s="73"/>
      <c r="F611" s="74"/>
    </row>
    <row r="612" spans="1:6" ht="23.25" customHeight="1">
      <c r="A612" s="72" t="s">
        <v>55</v>
      </c>
      <c r="B612" s="73"/>
      <c r="C612" s="73"/>
      <c r="D612" s="73"/>
      <c r="E612" s="73"/>
      <c r="F612" s="74"/>
    </row>
    <row r="613" spans="1:6" ht="23.25" customHeight="1">
      <c r="A613" s="75" t="s">
        <v>56</v>
      </c>
      <c r="B613" s="76"/>
      <c r="C613" s="76"/>
      <c r="D613" s="76"/>
      <c r="E613" s="76"/>
      <c r="F613" s="77"/>
    </row>
    <row r="614" spans="1:6" ht="23.25" customHeight="1">
      <c r="A614" s="97"/>
      <c r="B614" s="97"/>
      <c r="C614" s="97"/>
      <c r="E614" s="95" t="s">
        <v>57</v>
      </c>
      <c r="F614" s="95"/>
    </row>
    <row r="615" spans="1:6" ht="23.25" customHeight="1"/>
    <row r="616" spans="1:6" ht="23.25" customHeight="1">
      <c r="A616" s="68" t="s">
        <v>122</v>
      </c>
      <c r="B616" s="99" t="s">
        <v>37</v>
      </c>
      <c r="C616" s="99"/>
      <c r="D616" s="99"/>
      <c r="E616" s="99"/>
      <c r="F616" s="99"/>
    </row>
    <row r="617" spans="1:6" ht="23.25" customHeight="1">
      <c r="A617" s="68" t="s">
        <v>121</v>
      </c>
      <c r="B617" s="100"/>
      <c r="C617" s="100"/>
      <c r="D617" s="100"/>
      <c r="E617" s="100"/>
      <c r="F617" s="100"/>
    </row>
    <row r="618" spans="1:6" ht="23.25" customHeight="1">
      <c r="A618" s="69" t="s">
        <v>39</v>
      </c>
      <c r="B618" s="70" t="s">
        <v>40</v>
      </c>
      <c r="C618" s="70" t="s">
        <v>41</v>
      </c>
      <c r="D618" s="70" t="s">
        <v>42</v>
      </c>
      <c r="E618" s="70" t="s">
        <v>43</v>
      </c>
      <c r="F618" s="71" t="s">
        <v>44</v>
      </c>
    </row>
    <row r="619" spans="1:6" ht="23.25" customHeight="1">
      <c r="A619" s="72" t="s">
        <v>45</v>
      </c>
      <c r="B619" s="73"/>
      <c r="C619" s="73"/>
      <c r="D619" s="73">
        <v>307</v>
      </c>
      <c r="E619" s="73"/>
      <c r="F619" s="74">
        <v>308</v>
      </c>
    </row>
    <row r="620" spans="1:6" ht="23.25" customHeight="1">
      <c r="A620" s="72" t="s">
        <v>46</v>
      </c>
      <c r="B620" s="73"/>
      <c r="C620" s="73"/>
      <c r="D620" s="73"/>
      <c r="E620" s="73">
        <v>102</v>
      </c>
      <c r="F620" s="74"/>
    </row>
    <row r="621" spans="1:6" ht="23.25" customHeight="1">
      <c r="A621" s="72" t="s">
        <v>47</v>
      </c>
      <c r="B621" s="73">
        <v>102</v>
      </c>
      <c r="C621" s="73">
        <v>307</v>
      </c>
      <c r="D621" s="73"/>
      <c r="E621" s="73"/>
      <c r="F621" s="74">
        <v>102</v>
      </c>
    </row>
    <row r="622" spans="1:6" ht="23.25" customHeight="1">
      <c r="A622" s="72" t="s">
        <v>48</v>
      </c>
      <c r="B622" s="73" t="s">
        <v>49</v>
      </c>
      <c r="C622" s="73"/>
      <c r="D622" s="73"/>
      <c r="E622" s="73"/>
      <c r="F622" s="74"/>
    </row>
    <row r="623" spans="1:6" ht="23.25" customHeight="1">
      <c r="A623" s="72" t="s">
        <v>50</v>
      </c>
      <c r="B623" s="73" t="s">
        <v>51</v>
      </c>
      <c r="C623" s="73">
        <v>102</v>
      </c>
      <c r="D623" s="73">
        <v>308</v>
      </c>
      <c r="E623" s="73"/>
      <c r="F623" s="74"/>
    </row>
    <row r="624" spans="1:6" ht="23.25" customHeight="1">
      <c r="A624" s="72" t="s">
        <v>52</v>
      </c>
      <c r="B624" s="73">
        <v>307</v>
      </c>
      <c r="C624" s="73">
        <v>308</v>
      </c>
      <c r="D624" s="73"/>
      <c r="E624" s="73"/>
      <c r="F624" s="74"/>
    </row>
    <row r="625" spans="1:6" ht="23.25" customHeight="1">
      <c r="A625" s="72" t="s">
        <v>53</v>
      </c>
      <c r="B625" s="73">
        <v>308</v>
      </c>
      <c r="C625" s="73"/>
      <c r="D625" s="73"/>
      <c r="E625" s="73"/>
      <c r="F625" s="74">
        <v>307</v>
      </c>
    </row>
    <row r="626" spans="1:6" ht="23.25" customHeight="1">
      <c r="A626" s="72" t="s">
        <v>54</v>
      </c>
      <c r="B626" s="73"/>
      <c r="C626" s="73"/>
      <c r="D626" s="73">
        <v>102</v>
      </c>
      <c r="E626" s="73">
        <v>308</v>
      </c>
      <c r="F626" s="74"/>
    </row>
    <row r="627" spans="1:6" ht="23.25" customHeight="1">
      <c r="A627" s="72" t="s">
        <v>55</v>
      </c>
      <c r="B627" s="73"/>
      <c r="C627" s="73"/>
      <c r="D627" s="73"/>
      <c r="E627" s="73"/>
      <c r="F627" s="74"/>
    </row>
    <row r="628" spans="1:6" ht="23.25" customHeight="1">
      <c r="A628" s="75" t="s">
        <v>56</v>
      </c>
      <c r="B628" s="76"/>
      <c r="C628" s="76"/>
      <c r="D628" s="76"/>
      <c r="E628" s="76">
        <v>307</v>
      </c>
      <c r="F628" s="77"/>
    </row>
    <row r="629" spans="1:6" ht="23.25" customHeight="1">
      <c r="A629" s="97"/>
      <c r="B629" s="98"/>
      <c r="C629" s="98"/>
      <c r="E629" s="95" t="s">
        <v>57</v>
      </c>
      <c r="F629" s="95"/>
    </row>
    <row r="630" spans="1:6" ht="23.25" customHeight="1"/>
    <row r="631" spans="1:6" ht="23.25" customHeight="1">
      <c r="A631" s="68" t="s">
        <v>123</v>
      </c>
      <c r="B631" s="99" t="s">
        <v>37</v>
      </c>
      <c r="C631" s="99"/>
      <c r="D631" s="99"/>
      <c r="E631" s="99"/>
      <c r="F631" s="99"/>
    </row>
    <row r="632" spans="1:6" ht="23.25" customHeight="1">
      <c r="A632" s="68" t="s">
        <v>124</v>
      </c>
      <c r="B632" s="100"/>
      <c r="C632" s="100"/>
      <c r="D632" s="100"/>
      <c r="E632" s="100"/>
      <c r="F632" s="100"/>
    </row>
    <row r="633" spans="1:6" ht="23.25" customHeight="1">
      <c r="A633" s="69" t="s">
        <v>39</v>
      </c>
      <c r="B633" s="70" t="s">
        <v>40</v>
      </c>
      <c r="C633" s="70" t="s">
        <v>41</v>
      </c>
      <c r="D633" s="70" t="s">
        <v>42</v>
      </c>
      <c r="E633" s="70" t="s">
        <v>43</v>
      </c>
      <c r="F633" s="71" t="s">
        <v>44</v>
      </c>
    </row>
    <row r="634" spans="1:6" ht="23.25" customHeight="1">
      <c r="A634" s="72" t="s">
        <v>45</v>
      </c>
      <c r="B634" s="73"/>
      <c r="C634" s="73"/>
      <c r="D634" s="73"/>
      <c r="E634" s="73"/>
      <c r="F634" s="74">
        <v>205</v>
      </c>
    </row>
    <row r="635" spans="1:6" ht="23.25" customHeight="1">
      <c r="A635" s="72" t="s">
        <v>46</v>
      </c>
      <c r="B635" s="73"/>
      <c r="C635" s="73"/>
      <c r="D635" s="73">
        <v>204</v>
      </c>
      <c r="E635" s="73"/>
      <c r="F635" s="74"/>
    </row>
    <row r="636" spans="1:6" ht="23.25" customHeight="1">
      <c r="A636" s="72" t="s">
        <v>47</v>
      </c>
      <c r="B636" s="73"/>
      <c r="C636" s="73">
        <v>204</v>
      </c>
      <c r="D636" s="73"/>
      <c r="E636" s="73">
        <v>205</v>
      </c>
      <c r="F636" s="74"/>
    </row>
    <row r="637" spans="1:6" ht="23.25" customHeight="1">
      <c r="A637" s="72" t="s">
        <v>48</v>
      </c>
      <c r="B637" s="73" t="s">
        <v>49</v>
      </c>
      <c r="C637" s="73"/>
      <c r="D637" s="73"/>
      <c r="E637" s="73">
        <v>104</v>
      </c>
      <c r="F637" s="74"/>
    </row>
    <row r="638" spans="1:6" ht="23.25" customHeight="1">
      <c r="A638" s="72" t="s">
        <v>50</v>
      </c>
      <c r="B638" s="73" t="s">
        <v>51</v>
      </c>
      <c r="C638" s="73"/>
      <c r="D638" s="73">
        <v>205</v>
      </c>
      <c r="E638" s="73"/>
      <c r="F638" s="74"/>
    </row>
    <row r="639" spans="1:6" ht="23.25" customHeight="1">
      <c r="A639" s="72" t="s">
        <v>52</v>
      </c>
      <c r="B639" s="73">
        <v>205</v>
      </c>
      <c r="C639" s="73"/>
      <c r="D639" s="73"/>
      <c r="E639" s="73">
        <v>204</v>
      </c>
      <c r="F639" s="74"/>
    </row>
    <row r="640" spans="1:6" ht="23.25" customHeight="1">
      <c r="A640" s="72" t="s">
        <v>53</v>
      </c>
      <c r="B640" s="73">
        <v>204</v>
      </c>
      <c r="C640" s="73"/>
      <c r="D640" s="73"/>
      <c r="E640" s="73"/>
      <c r="F640" s="74"/>
    </row>
    <row r="641" spans="1:6" ht="23.25" customHeight="1">
      <c r="A641" s="72" t="s">
        <v>54</v>
      </c>
      <c r="B641" s="73"/>
      <c r="C641" s="73"/>
      <c r="D641" s="73"/>
      <c r="E641" s="73"/>
      <c r="F641" s="74">
        <v>204</v>
      </c>
    </row>
    <row r="642" spans="1:6" ht="23.25" customHeight="1">
      <c r="A642" s="72" t="s">
        <v>55</v>
      </c>
      <c r="B642" s="73"/>
      <c r="C642" s="73">
        <v>104</v>
      </c>
      <c r="D642" s="73"/>
      <c r="E642" s="73"/>
      <c r="F642" s="85"/>
    </row>
    <row r="643" spans="1:6" ht="23.25" customHeight="1">
      <c r="A643" s="75" t="s">
        <v>56</v>
      </c>
      <c r="B643" s="76"/>
      <c r="C643" s="76">
        <v>205</v>
      </c>
      <c r="D643" s="76"/>
      <c r="E643" s="76"/>
      <c r="F643" s="77"/>
    </row>
    <row r="644" spans="1:6" ht="23.25" customHeight="1">
      <c r="E644" s="95" t="s">
        <v>125</v>
      </c>
      <c r="F644" s="95"/>
    </row>
    <row r="645" spans="1:6" ht="23.25" customHeight="1"/>
    <row r="646" spans="1:6" ht="23.25" customHeight="1">
      <c r="A646" s="68" t="s">
        <v>126</v>
      </c>
      <c r="B646" s="99" t="s">
        <v>37</v>
      </c>
      <c r="C646" s="99"/>
      <c r="D646" s="99"/>
      <c r="E646" s="99"/>
      <c r="F646" s="99"/>
    </row>
    <row r="647" spans="1:6" ht="23.25" customHeight="1">
      <c r="A647" s="68" t="s">
        <v>127</v>
      </c>
      <c r="B647" s="100"/>
      <c r="C647" s="100"/>
      <c r="D647" s="100"/>
      <c r="E647" s="100"/>
      <c r="F647" s="100"/>
    </row>
    <row r="648" spans="1:6" ht="23.25" customHeight="1">
      <c r="A648" s="69" t="s">
        <v>39</v>
      </c>
      <c r="B648" s="70" t="s">
        <v>40</v>
      </c>
      <c r="C648" s="70" t="s">
        <v>41</v>
      </c>
      <c r="D648" s="70" t="s">
        <v>42</v>
      </c>
      <c r="E648" s="70" t="s">
        <v>43</v>
      </c>
      <c r="F648" s="71" t="s">
        <v>44</v>
      </c>
    </row>
    <row r="649" spans="1:6" ht="23.25" customHeight="1">
      <c r="A649" s="72" t="s">
        <v>45</v>
      </c>
      <c r="B649" s="73"/>
      <c r="C649" s="73"/>
      <c r="D649" s="73"/>
      <c r="E649" s="73"/>
      <c r="F649" s="74">
        <v>3</v>
      </c>
    </row>
    <row r="650" spans="1:6" ht="23.25" customHeight="1">
      <c r="A650" s="72" t="s">
        <v>46</v>
      </c>
      <c r="B650" s="73"/>
      <c r="C650" s="73"/>
      <c r="D650" s="73">
        <v>3</v>
      </c>
      <c r="E650" s="73"/>
      <c r="F650" s="74"/>
    </row>
    <row r="651" spans="1:6" ht="23.25" customHeight="1">
      <c r="A651" s="72" t="s">
        <v>47</v>
      </c>
      <c r="B651" s="73">
        <v>6</v>
      </c>
      <c r="C651" s="73"/>
      <c r="D651" s="73"/>
      <c r="E651" s="73">
        <v>3</v>
      </c>
      <c r="F651" s="74">
        <v>5</v>
      </c>
    </row>
    <row r="652" spans="1:6" ht="23.25" customHeight="1">
      <c r="A652" s="72" t="s">
        <v>48</v>
      </c>
      <c r="B652" s="73" t="s">
        <v>49</v>
      </c>
      <c r="C652" s="73">
        <v>5</v>
      </c>
      <c r="D652" s="73">
        <v>6</v>
      </c>
      <c r="E652" s="73"/>
      <c r="F652" s="74">
        <v>6</v>
      </c>
    </row>
    <row r="653" spans="1:6" ht="23.25" customHeight="1">
      <c r="A653" s="72" t="s">
        <v>50</v>
      </c>
      <c r="B653" s="73" t="s">
        <v>51</v>
      </c>
      <c r="C653" s="73"/>
      <c r="D653" s="73"/>
      <c r="E653" s="73">
        <v>5</v>
      </c>
      <c r="F653" s="74"/>
    </row>
    <row r="654" spans="1:6" ht="23.25" customHeight="1">
      <c r="A654" s="72" t="s">
        <v>52</v>
      </c>
      <c r="B654" s="73"/>
      <c r="C654" s="73"/>
      <c r="D654" s="73"/>
      <c r="E654" s="73">
        <v>6</v>
      </c>
      <c r="F654" s="74"/>
    </row>
    <row r="655" spans="1:6" ht="23.25" customHeight="1">
      <c r="A655" s="72" t="s">
        <v>53</v>
      </c>
      <c r="B655" s="73">
        <v>3</v>
      </c>
      <c r="C655" s="73"/>
      <c r="D655" s="73"/>
      <c r="E655" s="73"/>
      <c r="F655" s="74"/>
    </row>
    <row r="656" spans="1:6" ht="23.25" customHeight="1">
      <c r="A656" s="72" t="s">
        <v>54</v>
      </c>
      <c r="B656" s="73"/>
      <c r="C656" s="73"/>
      <c r="D656" s="73"/>
      <c r="E656" s="73"/>
      <c r="F656" s="74"/>
    </row>
    <row r="657" spans="1:6" ht="23.25" customHeight="1">
      <c r="A657" s="72" t="s">
        <v>55</v>
      </c>
      <c r="B657" s="73"/>
      <c r="C657" s="73">
        <v>6</v>
      </c>
      <c r="D657" s="73">
        <v>5</v>
      </c>
      <c r="E657" s="73"/>
      <c r="F657" s="74"/>
    </row>
    <row r="658" spans="1:6" ht="23.25" customHeight="1">
      <c r="A658" s="75" t="s">
        <v>56</v>
      </c>
      <c r="B658" s="76">
        <v>5</v>
      </c>
      <c r="C658" s="76">
        <v>3</v>
      </c>
      <c r="D658" s="76"/>
      <c r="E658" s="76"/>
      <c r="F658" s="77"/>
    </row>
    <row r="659" spans="1:6" ht="23.25" customHeight="1">
      <c r="E659" s="95" t="s">
        <v>57</v>
      </c>
      <c r="F659" s="95"/>
    </row>
    <row r="660" spans="1:6" ht="23.25" customHeight="1"/>
    <row r="661" spans="1:6" ht="23.25" customHeight="1">
      <c r="A661" s="68" t="s">
        <v>128</v>
      </c>
      <c r="B661" s="99" t="s">
        <v>37</v>
      </c>
      <c r="C661" s="99"/>
      <c r="D661" s="99"/>
      <c r="E661" s="99"/>
      <c r="F661" s="99"/>
    </row>
    <row r="662" spans="1:6" ht="23.25" customHeight="1">
      <c r="A662" s="68" t="s">
        <v>129</v>
      </c>
      <c r="B662" s="100"/>
      <c r="C662" s="100"/>
      <c r="D662" s="100"/>
      <c r="E662" s="100"/>
      <c r="F662" s="100"/>
    </row>
    <row r="663" spans="1:6" ht="23.25" customHeight="1">
      <c r="A663" s="69" t="s">
        <v>39</v>
      </c>
      <c r="B663" s="70" t="s">
        <v>40</v>
      </c>
      <c r="C663" s="70" t="s">
        <v>41</v>
      </c>
      <c r="D663" s="70" t="s">
        <v>42</v>
      </c>
      <c r="E663" s="70" t="s">
        <v>43</v>
      </c>
      <c r="F663" s="71" t="s">
        <v>44</v>
      </c>
    </row>
    <row r="664" spans="1:6" ht="23.25" customHeight="1">
      <c r="A664" s="72" t="s">
        <v>45</v>
      </c>
      <c r="B664" s="73"/>
      <c r="C664" s="73"/>
      <c r="D664" s="73"/>
      <c r="E664" s="73"/>
      <c r="F664" s="74"/>
    </row>
    <row r="665" spans="1:6" ht="23.25" customHeight="1">
      <c r="A665" s="72" t="s">
        <v>46</v>
      </c>
      <c r="B665" s="73"/>
      <c r="C665" s="73"/>
      <c r="D665" s="73" t="s">
        <v>49</v>
      </c>
      <c r="E665" s="73"/>
      <c r="F665" s="74"/>
    </row>
    <row r="666" spans="1:6" ht="23.25" customHeight="1">
      <c r="A666" s="72" t="s">
        <v>47</v>
      </c>
      <c r="B666" s="73"/>
      <c r="C666" s="73"/>
      <c r="D666" s="73" t="s">
        <v>51</v>
      </c>
      <c r="E666" s="73"/>
      <c r="F666" s="74"/>
    </row>
    <row r="667" spans="1:6" ht="23.25" customHeight="1">
      <c r="A667" s="72" t="s">
        <v>48</v>
      </c>
      <c r="B667" s="73"/>
      <c r="C667" s="73"/>
      <c r="D667" s="73"/>
      <c r="E667" s="73"/>
      <c r="F667" s="74"/>
    </row>
    <row r="668" spans="1:6" ht="23.25" customHeight="1">
      <c r="A668" s="72" t="s">
        <v>50</v>
      </c>
      <c r="B668" s="73"/>
      <c r="C668" s="73"/>
      <c r="D668" s="73"/>
      <c r="E668" s="73"/>
      <c r="F668" s="74"/>
    </row>
    <row r="669" spans="1:6" ht="23.25" customHeight="1">
      <c r="A669" s="72" t="s">
        <v>52</v>
      </c>
      <c r="B669" s="73"/>
      <c r="C669" s="73"/>
      <c r="D669" s="73"/>
      <c r="E669" s="73">
        <v>2</v>
      </c>
      <c r="F669" s="74"/>
    </row>
    <row r="670" spans="1:6" ht="23.25" customHeight="1">
      <c r="A670" s="72" t="s">
        <v>53</v>
      </c>
      <c r="B670" s="73"/>
      <c r="C670" s="73"/>
      <c r="D670" s="73"/>
      <c r="E670" s="73"/>
      <c r="F670" s="74"/>
    </row>
    <row r="671" spans="1:6" ht="23.25" customHeight="1">
      <c r="A671" s="72" t="s">
        <v>54</v>
      </c>
      <c r="B671" s="73"/>
      <c r="C671" s="73"/>
      <c r="D671" s="73"/>
      <c r="E671" s="73"/>
      <c r="F671" s="74"/>
    </row>
    <row r="672" spans="1:6" ht="23.25" customHeight="1">
      <c r="A672" s="72" t="s">
        <v>55</v>
      </c>
      <c r="B672" s="73"/>
      <c r="C672" s="73"/>
      <c r="D672" s="73"/>
      <c r="E672" s="73"/>
      <c r="F672" s="74"/>
    </row>
    <row r="673" spans="1:6" ht="23.25" customHeight="1">
      <c r="A673" s="75" t="s">
        <v>56</v>
      </c>
      <c r="B673" s="76"/>
      <c r="C673" s="76"/>
      <c r="D673" s="76"/>
      <c r="E673" s="76">
        <v>1</v>
      </c>
      <c r="F673" s="77"/>
    </row>
    <row r="674" spans="1:6" ht="23.25" customHeight="1">
      <c r="A674" s="89"/>
      <c r="E674" s="95" t="s">
        <v>57</v>
      </c>
      <c r="F674" s="95"/>
    </row>
    <row r="675" spans="1:6" ht="23.25" customHeight="1">
      <c r="A675" s="90"/>
      <c r="B675" s="91"/>
      <c r="C675" s="91"/>
      <c r="D675" s="91"/>
      <c r="E675" s="91"/>
      <c r="F675" s="91"/>
    </row>
    <row r="676" spans="1:6" ht="23.25" customHeight="1">
      <c r="A676" s="68" t="s">
        <v>130</v>
      </c>
      <c r="B676" s="99" t="s">
        <v>37</v>
      </c>
      <c r="C676" s="99"/>
      <c r="D676" s="99"/>
      <c r="E676" s="99"/>
      <c r="F676" s="99"/>
    </row>
    <row r="677" spans="1:6" ht="23.25" customHeight="1">
      <c r="A677" s="68" t="s">
        <v>129</v>
      </c>
      <c r="B677" s="100"/>
      <c r="C677" s="100"/>
      <c r="D677" s="100"/>
      <c r="E677" s="100"/>
      <c r="F677" s="100"/>
    </row>
    <row r="678" spans="1:6" ht="23.25" customHeight="1">
      <c r="A678" s="69" t="s">
        <v>39</v>
      </c>
      <c r="B678" s="70" t="s">
        <v>40</v>
      </c>
      <c r="C678" s="70" t="s">
        <v>41</v>
      </c>
      <c r="D678" s="70" t="s">
        <v>42</v>
      </c>
      <c r="E678" s="70" t="s">
        <v>43</v>
      </c>
      <c r="F678" s="71" t="s">
        <v>44</v>
      </c>
    </row>
    <row r="679" spans="1:6" ht="23.25" customHeight="1">
      <c r="A679" s="72" t="s">
        <v>45</v>
      </c>
      <c r="B679" s="73"/>
      <c r="C679" s="73"/>
      <c r="D679" s="73"/>
      <c r="E679" s="73"/>
      <c r="F679" s="74"/>
    </row>
    <row r="680" spans="1:6" ht="23.25" customHeight="1">
      <c r="A680" s="72" t="s">
        <v>46</v>
      </c>
      <c r="B680" s="73"/>
      <c r="C680" s="73"/>
      <c r="D680" s="73" t="s">
        <v>49</v>
      </c>
      <c r="E680" s="73"/>
      <c r="F680" s="74"/>
    </row>
    <row r="681" spans="1:6" ht="23.25" customHeight="1">
      <c r="A681" s="72" t="s">
        <v>47</v>
      </c>
      <c r="B681" s="73"/>
      <c r="C681" s="73"/>
      <c r="D681" s="73" t="s">
        <v>51</v>
      </c>
      <c r="E681" s="73"/>
      <c r="F681" s="74"/>
    </row>
    <row r="682" spans="1:6" ht="23.25" customHeight="1">
      <c r="A682" s="72" t="s">
        <v>48</v>
      </c>
      <c r="B682" s="73"/>
      <c r="C682" s="73"/>
      <c r="D682" s="73"/>
      <c r="E682" s="73"/>
      <c r="F682" s="74">
        <v>3</v>
      </c>
    </row>
    <row r="683" spans="1:6" ht="23.25" customHeight="1">
      <c r="A683" s="72" t="s">
        <v>50</v>
      </c>
      <c r="B683" s="73"/>
      <c r="C683" s="73"/>
      <c r="D683" s="73"/>
      <c r="E683" s="73"/>
      <c r="F683" s="74"/>
    </row>
    <row r="684" spans="1:6" ht="23.25" customHeight="1">
      <c r="A684" s="72" t="s">
        <v>52</v>
      </c>
      <c r="B684" s="73"/>
      <c r="C684" s="73"/>
      <c r="D684" s="73"/>
      <c r="E684" s="73"/>
      <c r="F684" s="74"/>
    </row>
    <row r="685" spans="1:6" ht="23.25" customHeight="1">
      <c r="A685" s="72" t="s">
        <v>53</v>
      </c>
      <c r="B685" s="73"/>
      <c r="C685" s="73"/>
      <c r="D685" s="73"/>
      <c r="E685" s="73"/>
      <c r="F685" s="74"/>
    </row>
    <row r="686" spans="1:6" ht="23.25" customHeight="1">
      <c r="A686" s="72" t="s">
        <v>54</v>
      </c>
      <c r="B686" s="73"/>
      <c r="C686" s="73"/>
      <c r="D686" s="73"/>
      <c r="E686" s="73"/>
      <c r="F686" s="74"/>
    </row>
    <row r="687" spans="1:6" ht="23.25" customHeight="1">
      <c r="A687" s="72" t="s">
        <v>55</v>
      </c>
      <c r="B687" s="73"/>
      <c r="C687" s="73"/>
      <c r="D687" s="73"/>
      <c r="E687" s="73"/>
      <c r="F687" s="74"/>
    </row>
    <row r="688" spans="1:6" ht="23.25" customHeight="1">
      <c r="A688" s="75" t="s">
        <v>56</v>
      </c>
      <c r="B688" s="76"/>
      <c r="C688" s="76"/>
      <c r="D688" s="76"/>
      <c r="E688" s="76"/>
      <c r="F688" s="77"/>
    </row>
    <row r="689" spans="1:6" ht="23.25" customHeight="1">
      <c r="A689" s="89"/>
      <c r="E689" s="95" t="s">
        <v>57</v>
      </c>
      <c r="F689" s="95"/>
    </row>
    <row r="690" spans="1:6" ht="23.25" customHeight="1">
      <c r="A690" s="90"/>
      <c r="B690" s="91"/>
      <c r="C690" s="91"/>
      <c r="D690" s="91"/>
      <c r="E690" s="91"/>
      <c r="F690" s="91"/>
    </row>
    <row r="691" spans="1:6" ht="23.25" customHeight="1">
      <c r="A691" s="68" t="s">
        <v>131</v>
      </c>
      <c r="B691" s="99" t="s">
        <v>37</v>
      </c>
      <c r="C691" s="99"/>
      <c r="D691" s="99"/>
      <c r="E691" s="99"/>
      <c r="F691" s="99"/>
    </row>
    <row r="692" spans="1:6" ht="23.25" customHeight="1">
      <c r="A692" s="68" t="s">
        <v>129</v>
      </c>
      <c r="B692" s="100"/>
      <c r="C692" s="100"/>
      <c r="D692" s="100"/>
      <c r="E692" s="100"/>
      <c r="F692" s="100"/>
    </row>
    <row r="693" spans="1:6" ht="23.25" customHeight="1">
      <c r="A693" s="69" t="s">
        <v>39</v>
      </c>
      <c r="B693" s="70" t="s">
        <v>40</v>
      </c>
      <c r="C693" s="70" t="s">
        <v>41</v>
      </c>
      <c r="D693" s="70" t="s">
        <v>42</v>
      </c>
      <c r="E693" s="70" t="s">
        <v>43</v>
      </c>
      <c r="F693" s="71" t="s">
        <v>44</v>
      </c>
    </row>
    <row r="694" spans="1:6" ht="23.25" customHeight="1">
      <c r="A694" s="72" t="s">
        <v>45</v>
      </c>
      <c r="B694" s="73"/>
      <c r="C694" s="73"/>
      <c r="D694" s="73"/>
      <c r="E694" s="73"/>
      <c r="F694" s="74">
        <v>4</v>
      </c>
    </row>
    <row r="695" spans="1:6" ht="23.25" customHeight="1">
      <c r="A695" s="72" t="s">
        <v>46</v>
      </c>
      <c r="B695" s="73"/>
      <c r="C695" s="73"/>
      <c r="D695" s="73" t="s">
        <v>49</v>
      </c>
      <c r="E695" s="73"/>
      <c r="F695" s="74"/>
    </row>
    <row r="696" spans="1:6" ht="23.25" customHeight="1">
      <c r="A696" s="72" t="s">
        <v>47</v>
      </c>
      <c r="B696" s="73"/>
      <c r="C696" s="73"/>
      <c r="D696" s="73" t="s">
        <v>51</v>
      </c>
      <c r="E696" s="73"/>
      <c r="F696" s="74"/>
    </row>
    <row r="697" spans="1:6" ht="23.25" customHeight="1">
      <c r="A697" s="72" t="s">
        <v>48</v>
      </c>
      <c r="B697" s="73"/>
      <c r="C697" s="73"/>
      <c r="D697" s="73"/>
      <c r="E697" s="73"/>
      <c r="F697" s="74"/>
    </row>
    <row r="698" spans="1:6" ht="23.25" customHeight="1">
      <c r="A698" s="72" t="s">
        <v>50</v>
      </c>
      <c r="B698" s="73">
        <v>5</v>
      </c>
      <c r="C698" s="73"/>
      <c r="D698" s="73"/>
      <c r="E698" s="73"/>
      <c r="F698" s="74"/>
    </row>
    <row r="699" spans="1:6" ht="23.25" customHeight="1">
      <c r="A699" s="72" t="s">
        <v>52</v>
      </c>
      <c r="B699" s="73"/>
      <c r="C699" s="73"/>
      <c r="D699" s="73"/>
      <c r="E699" s="73"/>
      <c r="F699" s="74"/>
    </row>
    <row r="700" spans="1:6" ht="23.25" customHeight="1">
      <c r="A700" s="72" t="s">
        <v>53</v>
      </c>
      <c r="B700" s="73"/>
      <c r="C700" s="73"/>
      <c r="D700" s="73"/>
      <c r="E700" s="73"/>
      <c r="F700" s="74"/>
    </row>
    <row r="701" spans="1:6" ht="23.25" customHeight="1">
      <c r="A701" s="72" t="s">
        <v>54</v>
      </c>
      <c r="B701" s="73"/>
      <c r="C701" s="73"/>
      <c r="D701" s="73"/>
      <c r="E701" s="73"/>
      <c r="F701" s="74"/>
    </row>
    <row r="702" spans="1:6" ht="23.25" customHeight="1">
      <c r="A702" s="72" t="s">
        <v>55</v>
      </c>
      <c r="B702" s="73"/>
      <c r="C702" s="73"/>
      <c r="D702" s="73"/>
      <c r="E702" s="73"/>
      <c r="F702" s="74"/>
    </row>
    <row r="703" spans="1:6" ht="23.25" customHeight="1">
      <c r="A703" s="75" t="s">
        <v>56</v>
      </c>
      <c r="B703" s="76"/>
      <c r="C703" s="76"/>
      <c r="D703" s="76"/>
      <c r="E703" s="76"/>
      <c r="F703" s="77"/>
    </row>
    <row r="704" spans="1:6" ht="23.25" customHeight="1">
      <c r="A704" s="98"/>
      <c r="B704" s="98"/>
      <c r="C704" s="98"/>
      <c r="E704" s="95" t="s">
        <v>57</v>
      </c>
      <c r="F704" s="95"/>
    </row>
    <row r="705" spans="1:6" ht="23.25" customHeight="1">
      <c r="A705" s="90"/>
      <c r="B705" s="91"/>
      <c r="C705" s="91"/>
      <c r="D705" s="91"/>
      <c r="E705" s="91"/>
      <c r="F705" s="91"/>
    </row>
    <row r="706" spans="1:6" ht="23.25" customHeight="1">
      <c r="A706" s="68" t="s">
        <v>132</v>
      </c>
      <c r="B706" s="99" t="s">
        <v>37</v>
      </c>
      <c r="C706" s="99"/>
      <c r="D706" s="99"/>
      <c r="E706" s="99"/>
      <c r="F706" s="99"/>
    </row>
    <row r="707" spans="1:6" ht="23.25" customHeight="1">
      <c r="A707" s="68" t="s">
        <v>129</v>
      </c>
      <c r="B707" s="100"/>
      <c r="C707" s="100"/>
      <c r="D707" s="100"/>
      <c r="E707" s="100"/>
      <c r="F707" s="100"/>
    </row>
    <row r="708" spans="1:6" ht="23.25" customHeight="1">
      <c r="A708" s="69" t="s">
        <v>39</v>
      </c>
      <c r="B708" s="70" t="s">
        <v>40</v>
      </c>
      <c r="C708" s="70" t="s">
        <v>41</v>
      </c>
      <c r="D708" s="70" t="s">
        <v>42</v>
      </c>
      <c r="E708" s="70" t="s">
        <v>43</v>
      </c>
      <c r="F708" s="71" t="s">
        <v>44</v>
      </c>
    </row>
    <row r="709" spans="1:6" ht="23.25" customHeight="1">
      <c r="A709" s="72" t="s">
        <v>45</v>
      </c>
      <c r="B709" s="73"/>
      <c r="C709" s="73"/>
      <c r="D709" s="73"/>
      <c r="E709" s="73"/>
      <c r="F709" s="74"/>
    </row>
    <row r="710" spans="1:6" ht="23.25" customHeight="1">
      <c r="A710" s="72" t="s">
        <v>46</v>
      </c>
      <c r="B710" s="73"/>
      <c r="C710" s="73"/>
      <c r="D710" s="73" t="s">
        <v>49</v>
      </c>
      <c r="E710" s="73"/>
      <c r="F710" s="74"/>
    </row>
    <row r="711" spans="1:6" ht="23.25" customHeight="1">
      <c r="A711" s="72" t="s">
        <v>47</v>
      </c>
      <c r="B711" s="73"/>
      <c r="C711" s="73"/>
      <c r="D711" s="73" t="s">
        <v>51</v>
      </c>
      <c r="E711" s="73"/>
      <c r="F711" s="74"/>
    </row>
    <row r="712" spans="1:6" ht="23.25" customHeight="1">
      <c r="A712" s="72" t="s">
        <v>48</v>
      </c>
      <c r="B712" s="73"/>
      <c r="C712" s="73"/>
      <c r="D712" s="73"/>
      <c r="E712" s="73"/>
      <c r="F712" s="74"/>
    </row>
    <row r="713" spans="1:6" ht="23.25" customHeight="1">
      <c r="A713" s="72" t="s">
        <v>50</v>
      </c>
      <c r="B713" s="73"/>
      <c r="C713" s="73"/>
      <c r="D713" s="73"/>
      <c r="E713" s="73"/>
      <c r="F713" s="74"/>
    </row>
    <row r="714" spans="1:6" ht="23.25" customHeight="1">
      <c r="A714" s="72" t="s">
        <v>52</v>
      </c>
      <c r="B714" s="73"/>
      <c r="C714" s="73"/>
      <c r="D714" s="73"/>
      <c r="E714" s="73"/>
      <c r="F714" s="74"/>
    </row>
    <row r="715" spans="1:6" ht="23.25" customHeight="1">
      <c r="A715" s="72" t="s">
        <v>53</v>
      </c>
      <c r="B715" s="73"/>
      <c r="C715" s="73"/>
      <c r="D715" s="73">
        <v>6</v>
      </c>
      <c r="E715" s="73"/>
      <c r="F715" s="74"/>
    </row>
    <row r="716" spans="1:6" ht="23.25" customHeight="1">
      <c r="A716" s="72" t="s">
        <v>54</v>
      </c>
      <c r="B716" s="73"/>
      <c r="C716" s="73"/>
      <c r="D716" s="73"/>
      <c r="E716" s="73"/>
      <c r="F716" s="74"/>
    </row>
    <row r="717" spans="1:6" ht="23.25" customHeight="1">
      <c r="A717" s="72" t="s">
        <v>55</v>
      </c>
      <c r="B717" s="73"/>
      <c r="C717" s="73"/>
      <c r="D717" s="73"/>
      <c r="E717" s="73"/>
      <c r="F717" s="74"/>
    </row>
    <row r="718" spans="1:6" ht="23.25" customHeight="1">
      <c r="A718" s="75" t="s">
        <v>56</v>
      </c>
      <c r="B718" s="76"/>
      <c r="C718" s="76"/>
      <c r="D718" s="76"/>
      <c r="E718" s="76"/>
      <c r="F718" s="77"/>
    </row>
    <row r="719" spans="1:6" ht="23.25" customHeight="1">
      <c r="A719" s="98"/>
      <c r="B719" s="98"/>
      <c r="C719" s="98"/>
      <c r="E719" s="95" t="s">
        <v>57</v>
      </c>
      <c r="F719" s="95"/>
    </row>
    <row r="720" spans="1:6" ht="23.25" customHeight="1">
      <c r="A720" s="90"/>
      <c r="B720" s="91"/>
      <c r="C720" s="91"/>
      <c r="D720" s="91"/>
      <c r="E720" s="91"/>
      <c r="F720" s="91"/>
    </row>
    <row r="721" spans="1:6" ht="23.25" customHeight="1">
      <c r="A721" s="68" t="s">
        <v>133</v>
      </c>
      <c r="B721" s="99" t="s">
        <v>37</v>
      </c>
      <c r="C721" s="99"/>
      <c r="D721" s="99"/>
      <c r="E721" s="99"/>
      <c r="F721" s="99"/>
    </row>
    <row r="722" spans="1:6" ht="23.25" customHeight="1">
      <c r="A722" s="68" t="s">
        <v>134</v>
      </c>
      <c r="B722" s="100"/>
      <c r="C722" s="100"/>
      <c r="D722" s="100"/>
      <c r="E722" s="100"/>
      <c r="F722" s="100"/>
    </row>
    <row r="723" spans="1:6" ht="23.25" customHeight="1">
      <c r="A723" s="69" t="s">
        <v>39</v>
      </c>
      <c r="B723" s="70" t="s">
        <v>40</v>
      </c>
      <c r="C723" s="70" t="s">
        <v>41</v>
      </c>
      <c r="D723" s="70" t="s">
        <v>42</v>
      </c>
      <c r="E723" s="70" t="s">
        <v>43</v>
      </c>
      <c r="F723" s="71" t="s">
        <v>44</v>
      </c>
    </row>
    <row r="724" spans="1:6" ht="23.25" customHeight="1">
      <c r="A724" s="72" t="s">
        <v>45</v>
      </c>
      <c r="B724" s="73"/>
      <c r="C724" s="73"/>
      <c r="D724" s="73"/>
      <c r="E724" s="73"/>
      <c r="F724" s="74"/>
    </row>
    <row r="725" spans="1:6" ht="23.25" customHeight="1">
      <c r="A725" s="72" t="s">
        <v>46</v>
      </c>
      <c r="B725" s="73"/>
      <c r="C725" s="73"/>
      <c r="D725" s="73" t="s">
        <v>49</v>
      </c>
      <c r="E725" s="73">
        <v>1</v>
      </c>
      <c r="F725" s="74"/>
    </row>
    <row r="726" spans="1:6" ht="23.25" customHeight="1">
      <c r="A726" s="72" t="s">
        <v>47</v>
      </c>
      <c r="B726" s="73"/>
      <c r="C726" s="73"/>
      <c r="D726" s="73" t="s">
        <v>51</v>
      </c>
      <c r="E726" s="73"/>
      <c r="F726" s="74"/>
    </row>
    <row r="727" spans="1:6" ht="23.25" customHeight="1">
      <c r="A727" s="72" t="s">
        <v>48</v>
      </c>
      <c r="B727" s="73"/>
      <c r="C727" s="73"/>
      <c r="D727" s="73"/>
      <c r="E727" s="73">
        <v>2</v>
      </c>
      <c r="F727" s="74"/>
    </row>
    <row r="728" spans="1:6" ht="23.25" customHeight="1">
      <c r="A728" s="72" t="s">
        <v>50</v>
      </c>
      <c r="B728" s="73"/>
      <c r="C728" s="73">
        <v>5</v>
      </c>
      <c r="D728" s="73">
        <v>3</v>
      </c>
      <c r="E728" s="73"/>
      <c r="F728" s="74">
        <v>4</v>
      </c>
    </row>
    <row r="729" spans="1:6" ht="23.25" customHeight="1">
      <c r="A729" s="72" t="s">
        <v>52</v>
      </c>
      <c r="B729" s="73">
        <v>6</v>
      </c>
      <c r="C729" s="73"/>
      <c r="D729" s="73"/>
      <c r="E729" s="73"/>
      <c r="F729" s="74"/>
    </row>
    <row r="730" spans="1:6" ht="23.25" customHeight="1">
      <c r="A730" s="72" t="s">
        <v>53</v>
      </c>
      <c r="B730" s="73"/>
      <c r="C730" s="73"/>
      <c r="D730" s="73"/>
      <c r="E730" s="73"/>
      <c r="F730" s="74"/>
    </row>
    <row r="731" spans="1:6" ht="23.25" customHeight="1">
      <c r="A731" s="72" t="s">
        <v>54</v>
      </c>
      <c r="B731" s="73"/>
      <c r="C731" s="73"/>
      <c r="D731" s="73"/>
      <c r="E731" s="73"/>
      <c r="F731" s="74"/>
    </row>
    <row r="732" spans="1:6" ht="23.25" customHeight="1">
      <c r="A732" s="72" t="s">
        <v>55</v>
      </c>
      <c r="B732" s="73"/>
      <c r="C732" s="73"/>
      <c r="D732" s="73"/>
      <c r="E732" s="73"/>
      <c r="F732" s="74"/>
    </row>
    <row r="733" spans="1:6" ht="23.25" customHeight="1">
      <c r="A733" s="75" t="s">
        <v>56</v>
      </c>
      <c r="B733" s="76"/>
      <c r="C733" s="76"/>
      <c r="D733" s="76"/>
      <c r="E733" s="76"/>
      <c r="F733" s="77"/>
    </row>
    <row r="734" spans="1:6" ht="23.25" customHeight="1">
      <c r="A734" s="89"/>
      <c r="E734" s="95" t="s">
        <v>57</v>
      </c>
      <c r="F734" s="95"/>
    </row>
    <row r="735" spans="1:6" ht="23.25" customHeight="1">
      <c r="A735" s="90"/>
      <c r="B735" s="91"/>
      <c r="C735" s="91"/>
      <c r="D735" s="91"/>
      <c r="E735" s="91"/>
      <c r="F735" s="91"/>
    </row>
    <row r="736" spans="1:6" ht="23.25" customHeight="1">
      <c r="A736" s="68" t="s">
        <v>135</v>
      </c>
      <c r="B736" s="99" t="s">
        <v>37</v>
      </c>
      <c r="C736" s="99"/>
      <c r="D736" s="99"/>
      <c r="E736" s="99"/>
      <c r="F736" s="99"/>
    </row>
    <row r="737" spans="1:6" ht="23.25" customHeight="1">
      <c r="A737" s="68" t="s">
        <v>136</v>
      </c>
      <c r="B737" s="100"/>
      <c r="C737" s="100"/>
      <c r="D737" s="100"/>
      <c r="E737" s="100"/>
      <c r="F737" s="100"/>
    </row>
    <row r="738" spans="1:6" ht="23.25" customHeight="1">
      <c r="A738" s="69" t="s">
        <v>39</v>
      </c>
      <c r="B738" s="70" t="s">
        <v>40</v>
      </c>
      <c r="C738" s="70" t="s">
        <v>41</v>
      </c>
      <c r="D738" s="70" t="s">
        <v>42</v>
      </c>
      <c r="E738" s="70" t="s">
        <v>43</v>
      </c>
      <c r="F738" s="71" t="s">
        <v>44</v>
      </c>
    </row>
    <row r="739" spans="1:6" ht="23.25" customHeight="1">
      <c r="A739" s="72" t="s">
        <v>45</v>
      </c>
      <c r="B739" s="73"/>
      <c r="C739" s="73"/>
      <c r="D739" s="73"/>
      <c r="E739" s="73"/>
      <c r="F739" s="74"/>
    </row>
    <row r="740" spans="1:6" ht="23.25" customHeight="1">
      <c r="A740" s="72" t="s">
        <v>46</v>
      </c>
      <c r="B740" s="73"/>
      <c r="C740" s="73"/>
      <c r="D740" s="73" t="s">
        <v>49</v>
      </c>
      <c r="E740" s="73"/>
      <c r="F740" s="74"/>
    </row>
    <row r="741" spans="1:6" ht="23.25" customHeight="1">
      <c r="A741" s="72" t="s">
        <v>47</v>
      </c>
      <c r="B741" s="73"/>
      <c r="C741" s="73"/>
      <c r="D741" s="73" t="s">
        <v>51</v>
      </c>
      <c r="E741" s="73"/>
      <c r="F741" s="74"/>
    </row>
    <row r="742" spans="1:6" ht="23.25" customHeight="1">
      <c r="A742" s="72" t="s">
        <v>48</v>
      </c>
      <c r="B742" s="73"/>
      <c r="C742" s="73"/>
      <c r="D742" s="73"/>
      <c r="E742" s="73"/>
      <c r="F742" s="74"/>
    </row>
    <row r="743" spans="1:6" ht="23.25" customHeight="1">
      <c r="A743" s="72" t="s">
        <v>50</v>
      </c>
      <c r="B743" s="73">
        <v>1</v>
      </c>
      <c r="C743" s="73"/>
      <c r="D743" s="73"/>
      <c r="E743" s="73"/>
      <c r="F743" s="74"/>
    </row>
    <row r="744" spans="1:6" ht="23.25" customHeight="1">
      <c r="A744" s="72" t="s">
        <v>52</v>
      </c>
      <c r="B744" s="73"/>
      <c r="C744" s="73"/>
      <c r="D744" s="73"/>
      <c r="E744" s="73"/>
      <c r="F744" s="74">
        <v>2</v>
      </c>
    </row>
    <row r="745" spans="1:6" ht="23.25" customHeight="1">
      <c r="A745" s="72" t="s">
        <v>53</v>
      </c>
      <c r="B745" s="73"/>
      <c r="C745" s="73"/>
      <c r="D745" s="73">
        <v>2</v>
      </c>
      <c r="E745" s="73"/>
      <c r="F745" s="74"/>
    </row>
    <row r="746" spans="1:6" ht="23.25" customHeight="1">
      <c r="A746" s="72" t="s">
        <v>54</v>
      </c>
      <c r="B746" s="73"/>
      <c r="C746" s="73"/>
      <c r="D746" s="73"/>
      <c r="E746" s="73">
        <v>1</v>
      </c>
      <c r="F746" s="74"/>
    </row>
    <row r="747" spans="1:6" ht="23.25" customHeight="1">
      <c r="A747" s="72" t="s">
        <v>55</v>
      </c>
      <c r="B747" s="73"/>
      <c r="C747" s="73"/>
      <c r="D747" s="73">
        <v>3</v>
      </c>
      <c r="E747" s="73"/>
      <c r="F747" s="74"/>
    </row>
    <row r="748" spans="1:6" ht="23.25" customHeight="1">
      <c r="A748" s="75" t="s">
        <v>56</v>
      </c>
      <c r="B748" s="76">
        <v>3</v>
      </c>
      <c r="C748" s="76"/>
      <c r="D748" s="76"/>
      <c r="E748" s="76"/>
      <c r="F748" s="77"/>
    </row>
    <row r="749" spans="1:6" ht="23.25" customHeight="1">
      <c r="A749" s="89"/>
      <c r="E749" s="95" t="s">
        <v>57</v>
      </c>
      <c r="F749" s="95"/>
    </row>
    <row r="750" spans="1:6" ht="23.25" customHeight="1">
      <c r="A750" s="90"/>
      <c r="B750" s="91"/>
      <c r="C750" s="91"/>
      <c r="D750" s="91"/>
      <c r="E750" s="91"/>
      <c r="F750" s="91"/>
    </row>
    <row r="751" spans="1:6" ht="23.25" customHeight="1">
      <c r="A751" s="68" t="s">
        <v>137</v>
      </c>
      <c r="B751" s="99" t="s">
        <v>37</v>
      </c>
      <c r="C751" s="99"/>
      <c r="D751" s="99"/>
      <c r="E751" s="99"/>
      <c r="F751" s="99"/>
    </row>
    <row r="752" spans="1:6" ht="23.25" customHeight="1">
      <c r="A752" s="68" t="s">
        <v>136</v>
      </c>
      <c r="B752" s="100"/>
      <c r="C752" s="100"/>
      <c r="D752" s="100"/>
      <c r="E752" s="100"/>
      <c r="F752" s="100"/>
    </row>
    <row r="753" spans="1:6" ht="23.25" customHeight="1">
      <c r="A753" s="69" t="s">
        <v>39</v>
      </c>
      <c r="B753" s="70" t="s">
        <v>40</v>
      </c>
      <c r="C753" s="70" t="s">
        <v>41</v>
      </c>
      <c r="D753" s="70" t="s">
        <v>42</v>
      </c>
      <c r="E753" s="70" t="s">
        <v>43</v>
      </c>
      <c r="F753" s="71" t="s">
        <v>44</v>
      </c>
    </row>
    <row r="754" spans="1:6" ht="23.25" customHeight="1">
      <c r="A754" s="72" t="s">
        <v>45</v>
      </c>
      <c r="B754" s="73"/>
      <c r="C754" s="73"/>
      <c r="D754" s="73"/>
      <c r="E754" s="73"/>
      <c r="F754" s="74"/>
    </row>
    <row r="755" spans="1:6" ht="23.25" customHeight="1">
      <c r="A755" s="72" t="s">
        <v>46</v>
      </c>
      <c r="B755" s="73"/>
      <c r="C755" s="73"/>
      <c r="D755" s="73" t="s">
        <v>49</v>
      </c>
      <c r="E755" s="73"/>
      <c r="F755" s="74"/>
    </row>
    <row r="756" spans="1:6" ht="23.25" customHeight="1">
      <c r="A756" s="72" t="s">
        <v>47</v>
      </c>
      <c r="B756" s="73"/>
      <c r="C756" s="73"/>
      <c r="D756" s="73" t="s">
        <v>51</v>
      </c>
      <c r="E756" s="73"/>
      <c r="F756" s="74"/>
    </row>
    <row r="757" spans="1:6" ht="23.25" customHeight="1">
      <c r="A757" s="72" t="s">
        <v>48</v>
      </c>
      <c r="B757" s="73">
        <v>5</v>
      </c>
      <c r="C757" s="73"/>
      <c r="D757" s="73"/>
      <c r="E757" s="73"/>
      <c r="F757" s="74"/>
    </row>
    <row r="758" spans="1:6" ht="23.25" customHeight="1">
      <c r="A758" s="72" t="s">
        <v>50</v>
      </c>
      <c r="B758" s="73"/>
      <c r="C758" s="73"/>
      <c r="D758" s="73"/>
      <c r="E758" s="73">
        <v>4</v>
      </c>
      <c r="F758" s="74"/>
    </row>
    <row r="759" spans="1:6" ht="23.25" customHeight="1">
      <c r="A759" s="72" t="s">
        <v>52</v>
      </c>
      <c r="B759" s="73"/>
      <c r="C759" s="73"/>
      <c r="D759" s="73"/>
      <c r="E759" s="73">
        <v>5</v>
      </c>
      <c r="F759" s="74"/>
    </row>
    <row r="760" spans="1:6" ht="23.25" customHeight="1">
      <c r="A760" s="72" t="s">
        <v>53</v>
      </c>
      <c r="B760" s="73"/>
      <c r="C760" s="73"/>
      <c r="D760" s="73"/>
      <c r="E760" s="73"/>
      <c r="F760" s="74"/>
    </row>
    <row r="761" spans="1:6" ht="23.25" customHeight="1">
      <c r="A761" s="72" t="s">
        <v>54</v>
      </c>
      <c r="B761" s="73">
        <v>6</v>
      </c>
      <c r="C761" s="73"/>
      <c r="D761" s="73"/>
      <c r="E761" s="73"/>
      <c r="F761" s="74"/>
    </row>
    <row r="762" spans="1:6" ht="23.25" customHeight="1">
      <c r="A762" s="72" t="s">
        <v>55</v>
      </c>
      <c r="B762" s="73"/>
      <c r="C762" s="73">
        <v>4</v>
      </c>
      <c r="D762" s="73"/>
      <c r="E762" s="73"/>
      <c r="F762" s="74"/>
    </row>
    <row r="763" spans="1:6" ht="23.25" customHeight="1">
      <c r="A763" s="75" t="s">
        <v>56</v>
      </c>
      <c r="B763" s="76"/>
      <c r="C763" s="76"/>
      <c r="D763" s="76">
        <v>6</v>
      </c>
      <c r="E763" s="76"/>
      <c r="F763" s="77" t="s">
        <v>138</v>
      </c>
    </row>
    <row r="764" spans="1:6" ht="23.25" customHeight="1">
      <c r="A764" s="89"/>
      <c r="E764" s="95" t="s">
        <v>57</v>
      </c>
      <c r="F764" s="95"/>
    </row>
  </sheetData>
  <mergeCells count="107">
    <mergeCell ref="B631:F632"/>
    <mergeCell ref="B646:F647"/>
    <mergeCell ref="B721:F722"/>
    <mergeCell ref="B736:F737"/>
    <mergeCell ref="B751:F752"/>
    <mergeCell ref="B706:F707"/>
    <mergeCell ref="B391:F392"/>
    <mergeCell ref="B406:F407"/>
    <mergeCell ref="B421:F422"/>
    <mergeCell ref="B601:F602"/>
    <mergeCell ref="B451:F452"/>
    <mergeCell ref="B466:F467"/>
    <mergeCell ref="B481:F482"/>
    <mergeCell ref="B496:F497"/>
    <mergeCell ref="B511:F512"/>
    <mergeCell ref="E749:F749"/>
    <mergeCell ref="E764:F764"/>
    <mergeCell ref="B1:F2"/>
    <mergeCell ref="B16:F17"/>
    <mergeCell ref="B46:F47"/>
    <mergeCell ref="B31:F32"/>
    <mergeCell ref="B61:F62"/>
    <mergeCell ref="B76:F77"/>
    <mergeCell ref="B91:F92"/>
    <mergeCell ref="B106:F107"/>
    <mergeCell ref="B121:F122"/>
    <mergeCell ref="B271:F272"/>
    <mergeCell ref="B286:F287"/>
    <mergeCell ref="B181:F182"/>
    <mergeCell ref="B256:F257"/>
    <mergeCell ref="B136:F137"/>
    <mergeCell ref="B151:F152"/>
    <mergeCell ref="B166:F167"/>
    <mergeCell ref="B196:F197"/>
    <mergeCell ref="B211:F212"/>
    <mergeCell ref="B226:F227"/>
    <mergeCell ref="B241:F242"/>
    <mergeCell ref="B346:F347"/>
    <mergeCell ref="B526:F527"/>
    <mergeCell ref="E644:F644"/>
    <mergeCell ref="E659:F659"/>
    <mergeCell ref="E674:F674"/>
    <mergeCell ref="E689:F689"/>
    <mergeCell ref="A704:C704"/>
    <mergeCell ref="E704:F704"/>
    <mergeCell ref="A719:C719"/>
    <mergeCell ref="E719:F719"/>
    <mergeCell ref="E734:F734"/>
    <mergeCell ref="B661:F662"/>
    <mergeCell ref="B676:F677"/>
    <mergeCell ref="B691:F692"/>
    <mergeCell ref="E539:F539"/>
    <mergeCell ref="E554:F554"/>
    <mergeCell ref="E569:F569"/>
    <mergeCell ref="E584:F584"/>
    <mergeCell ref="E599:F599"/>
    <mergeCell ref="A614:C614"/>
    <mergeCell ref="E614:F614"/>
    <mergeCell ref="A629:C629"/>
    <mergeCell ref="E629:F629"/>
    <mergeCell ref="B541:F542"/>
    <mergeCell ref="B556:F557"/>
    <mergeCell ref="B571:F572"/>
    <mergeCell ref="B586:F587"/>
    <mergeCell ref="B616:F617"/>
    <mergeCell ref="E404:F404"/>
    <mergeCell ref="E419:F419"/>
    <mergeCell ref="E434:F434"/>
    <mergeCell ref="E449:F449"/>
    <mergeCell ref="E464:F464"/>
    <mergeCell ref="E479:F479"/>
    <mergeCell ref="E494:F494"/>
    <mergeCell ref="E509:F509"/>
    <mergeCell ref="E524:F524"/>
    <mergeCell ref="B436:F437"/>
    <mergeCell ref="E269:F269"/>
    <mergeCell ref="E284:F284"/>
    <mergeCell ref="E299:F299"/>
    <mergeCell ref="E314:F314"/>
    <mergeCell ref="E329:F329"/>
    <mergeCell ref="E344:F344"/>
    <mergeCell ref="E359:F359"/>
    <mergeCell ref="E374:F374"/>
    <mergeCell ref="E389:F389"/>
    <mergeCell ref="B301:F302"/>
    <mergeCell ref="B316:F317"/>
    <mergeCell ref="B331:F332"/>
    <mergeCell ref="B361:F362"/>
    <mergeCell ref="B376:F377"/>
    <mergeCell ref="E134:F134"/>
    <mergeCell ref="E149:F149"/>
    <mergeCell ref="E164:F164"/>
    <mergeCell ref="E179:F179"/>
    <mergeCell ref="E194:F194"/>
    <mergeCell ref="E209:F209"/>
    <mergeCell ref="E224:F224"/>
    <mergeCell ref="E239:F239"/>
    <mergeCell ref="E254:F254"/>
    <mergeCell ref="E14:F14"/>
    <mergeCell ref="E29:F29"/>
    <mergeCell ref="E44:F44"/>
    <mergeCell ref="E59:F59"/>
    <mergeCell ref="E74:F74"/>
    <mergeCell ref="E89:F89"/>
    <mergeCell ref="E104:F104"/>
    <mergeCell ref="A119:C119"/>
    <mergeCell ref="E119:F119"/>
  </mergeCells>
  <phoneticPr fontId="53" type="noConversion"/>
  <conditionalFormatting sqref="A498:A508 A513:A523 A528:A538 A543:A553 A558:A568 A573:A583 A588:A598 A603:A613 A618:A628 A633:A643 A648:A658 B498:F499 B513:F514 B528:F529 B543:F544 B558:F559 B573:F574 B588:F589 B603:F604 B633:F634 B648:F649 B618:F619 E536 A273:A283 A288:A298 A303:A313 A318:A328 A333:A343 A348:A358 A363:A373 A378:A388 A393:A403 A408:A418 B273:F274 B348:F349 B363:F364 B378:F379 B393:F394 B408:F409 A423:A433 A438:A448 A453:A463 A468:A478 A483:A493 B423:F424 B438:F439 B453:F454 B468:F469 B439:B447 B288:F289 B290:B297 B318:F319 B309:B312 B333:F334 B334:B342 B303:F304 B319:B321 B324:B327 A183:A193 A198:A208 A213:A223 A228:A238 A243:A253 A258:A268 B183:F184 B198:F199 B213:F214 B228:F229 B243:F244 B258:F259 A93:A103 A108:A118 A123:A133 A138:A148 A153:A163 A168:A178 B93:F94 B108:F109 B123:F124 B138:F139 B153:F154 B168:F169 A3:A13 A18:A28 A48:A58 A63:A73 A78:A88 B3:F3 B18:F18 B48:F48 B63:F63 B78:F78 A33:A43 B33:F33 E476 B490 D488 E486 B483:F484 A663:A673 A678:A688 A693:A703 A708:A718 A723:A733 A738:A748 B663:F664 B678:F679 B693:F694 B723:F724 B738:F739 B708:F709 A753:A763 B753:F754">
    <cfRule type="expression" dxfId="6" priority="14">
      <formula>#REF!&lt;&gt;""</formula>
    </cfRule>
  </conditionalFormatting>
  <pageMargins left="1.1023622047244099" right="0.70866141732283505" top="0.74803149606299202" bottom="0.74803149606299202" header="0.31496062992126" footer="0.31496062992126"/>
  <pageSetup paperSize="9" orientation="portrait" horizontalDpi="300" verticalDpi="300"/>
  <ignoredErrors>
    <ignoredError sqref="A636:B636 A634:E634 F636 E635:F635 A635:C635 A579 A580:B583 C604 D624 E619 A619:C619 A12:E12 A13:F13 E604:F604 A604 A649:A658 B647:F647 B646:F646 A648:F648 A637:A640 B632:F632 B631:F631 A633:F633 F629 D629 F626 F620 A620:C620 A627:B628 A630:F630 D622 D625:E625 A621:A625 A626:C626 B617:F617 B616:F616 A618:F618 F614 D614 E605:F605 A605:C605 F606 A606:C606 A607:A613 A615:F615 B602:F602 B601:F601 A603:F603 F599 A599:D599 A589:A598 A600:F600 B587:F587 B586:F586 A588:F588 F584 A584:D584 A574:A575 A576:B578 A585:F585 B572:F572 B571:F571 A573:F573 F569 A569:D569 A568 A560 A559 A561:B567 A570:F570 B557:F557 B556:F556 A558:F558 F554 A554:D554 C553:F553 A553 A550 A551:B552 A546 A547:B549 A544:B545 A555:F555 B542:F542 B541:F541 A543:F543 F539 A539:D539 A529:A538 A540:F540 B527:F527 B526:F526 A528:F528 F524 A524:D524 A514:A523 A525:F525 B512:F512 B511:F511 A513:F513 A499:A501 B497:F497 B496:F496 A498:F498 F494 A494:D494 A484:A493 A495:F495 B482:F482 B481:F481 A483:F483 F479 A479:D479 F477:F478 F469:F471 A469:A478 A480:F480 B466:F466 B467:F467 A468:F468 F464 A464:D464 E463:F463 D462:E462 C463 A463 A462:B462 F456:F458 F454 A454:A461 A465:F465 B451:F451 A452:F453 F449 A449:D449 F448 F439:F446 A439:A448 A450:F450 B437:F437 B436:F436 A438:F438 F433 F426:F431 F424 A424:B433 F434 A434:D434 A435:F435 B421:F421 B422:F422 A423:F423 F419 A419:D419 F415:F418 F410:F413 A410:A418 A420:F420 B407:F407 B406:F406 A408:F409 F404 A404:D404 F396:F403 A394:A403 A405:F405 B392:F392 B391:F391 A393:F393 F389 A389:D389 A390:F390 F382:F386 F379:F380 A379:A387 A388:F388 B376:F376 A377:F378 F374 A374:D374 F365:F373 A364:A373 A375:F375 B361:F361 A362:F363 F352:F355 D358:F358 F349:F350 A349:A355 B346:F346 A347:F348 F344 A344:D344 A345:F345 F341:F342 F334:F336 A334:A342 A343:F343 B332:F332 B331:F331 A333:F333 F329 A329:D329 A320 C328:F328 A328 A319 A321:B327 A330:F330 B316:F316 A317:F318 F314 A314:D314 E304 D305:F305 A309 A310:B313 A306 A304:C304 A305:B305 A307:B308 A315:F315 F299 A299:D299 A296 A297:B298 A289:A290 A291:B295 A300:F303 B286:F286 A287:F288 F284 A284:D284 D274:F274 A274:B274 A276 A277:B283 A275:B275 A285:F285 B271:F271 A272:F273 F269 A269:D269 A270:F270 F263 F262 A262:D262 A260 A261:B261 F264:F266 A264:A266 A267:F268 A259:B259 A263:D263 F254 A254:D254 E250 A250:C250 A246 E251:F253 A251:A253 A255:F258 A247:D247 A244:D244 A245:B245 A248:F249 B241:F241 A242:F243 F239 A239:D239 A240:F240 E233:F233 E232:F232 A232:C232 A234 A235:B237 A238:F238 F229:F231 A229:A231 A233:C233 B226:F226 A227:F228 D222:F222 A222:B222 D214:E214 A214:B214 A215:E215 B211:F211 A212:F213 B196:F196 A197:F198 E199:F199 A199:C199 C208:F208 A200:C200 A207 F194 A194:D194 A195:F195 F185 A185:D185 A186:F193 A181:F184 F179 A179:D179 E175 E176 F169 A169:D169 F177 E178:F178 E173 E174:F174 E170:F172 A170:A178 A180:F180 F164 A164:D164 E158 E157 E159:F161 F154:F155 F163 A163:D163 A165:F168 E156:F156 A154:A161 A162:E162 B151:F151 A152:F153 F149 A149:D149 A150:F150 F146 A146:D146 E140:F140 A140:C140 E142 E141 E143:F143 D144:F145 A144:B145 A147:F148 C142 A142 C141 A141 A143:C143 B136:F136 A137:F139 F134 A134:D134 E126:F128 A126:A133 C125:F125 A125 A135:F135 B121:F121 A122:F124 B106:F106 A107:F108 E113 C113 E112 C112 C114:D115 A116:B117 E110:F110 E109:F109 A109 A110 C111:D111 A111:A115 A118:D118 F119 D119 A120:F120 F104 A104:D104 A105:F105 C102:F102 A102 A103:F103 F89 A89:D89 F88 F86 A86:D86 D88 A88:B88 D84:F84 A84:B84 A85:F85 C87:F87 A87 A90:F90 F74 A74:D74 F72:F73 A72:D73 A75:F83 F70 A70:D70 A71:F71 E65:F65 E64:F64 E67:F67 C67 E66:F66 C68:F68 A67:A68 A69:F69 C65 A65 C64 A64 A66:C66 B61:F61 A62:F63 F59 A59:D59 A60:F60 A53:E53 F49 A49:D50 A51:F52 F54 A54:D54 C56:F57 A56:A57 C55:F55 A55 A58:F58 B46:F46 A47:F48 B16:F16 A17:F18 F44 A44:D44 E42:F42 A42:C42 E43:F43 A43:C43 A45:F45 C40:F40 A40 A41:F41 B31:F31 A32:F39 F29 A29:D29 A23:E23 F24:F25 F28 A28:C28 A30:F30 E21:F21 A21:B21 D19:E19 D20:E20 A19:A20 A22:F22 C24:D25 A24:A25 A26:F27 F14 A14:D14 A15:F15 A5:E5 A6:F11 F509 A509:D509 A510:F510 A506 A507:A508 A502 A503:A505 A206 F224 A224:D224 C220:E220 F217 F218 E216:F216 A216:C217 A218:D218 D223:F223 A223:B223 A225:F225 C219:F219 A219:A220 A221:D221 F209 A209:D209 A210:F210 A202 A201:C201 A203 A205 A204 A208 F359 A359:D359 A360:F360 A356 A357 A358:B358 F644 A644:D644 A645:F645 A642 A641 A643 A91:F101 A4:E4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0"/>
  <sheetViews>
    <sheetView tabSelected="1" topLeftCell="A209" workbookViewId="0">
      <selection activeCell="C220" sqref="C220"/>
    </sheetView>
  </sheetViews>
  <sheetFormatPr defaultColWidth="21" defaultRowHeight="14.25"/>
  <cols>
    <col min="1" max="1" width="15.125" style="66" customWidth="1"/>
    <col min="2" max="6" width="13.25" style="67" customWidth="1"/>
  </cols>
  <sheetData>
    <row r="1" spans="1:6" ht="23.25" customHeight="1">
      <c r="A1" s="68" t="s">
        <v>139</v>
      </c>
      <c r="B1" s="99" t="s">
        <v>37</v>
      </c>
      <c r="C1" s="99"/>
      <c r="D1" s="99"/>
      <c r="E1" s="99"/>
      <c r="F1" s="99"/>
    </row>
    <row r="2" spans="1:6" ht="23.25" customHeight="1">
      <c r="A2" s="68" t="s">
        <v>140</v>
      </c>
      <c r="B2" s="100"/>
      <c r="C2" s="100"/>
      <c r="D2" s="100"/>
      <c r="E2" s="100"/>
      <c r="F2" s="100"/>
    </row>
    <row r="3" spans="1:6" ht="23.25" customHeight="1">
      <c r="A3" s="69" t="s">
        <v>39</v>
      </c>
      <c r="B3" s="70" t="s">
        <v>40</v>
      </c>
      <c r="C3" s="70" t="s">
        <v>41</v>
      </c>
      <c r="D3" s="70" t="s">
        <v>42</v>
      </c>
      <c r="E3" s="70" t="s">
        <v>43</v>
      </c>
      <c r="F3" s="71" t="s">
        <v>44</v>
      </c>
    </row>
    <row r="4" spans="1:6" ht="23.25" customHeight="1">
      <c r="A4" s="72" t="s">
        <v>45</v>
      </c>
      <c r="B4" s="73"/>
      <c r="C4" s="73"/>
      <c r="D4" s="73"/>
      <c r="E4" s="73"/>
      <c r="F4" s="74">
        <v>1</v>
      </c>
    </row>
    <row r="5" spans="1:6" ht="23.25" customHeight="1">
      <c r="A5" s="72" t="s">
        <v>46</v>
      </c>
      <c r="B5" s="73"/>
      <c r="C5" s="73">
        <v>1</v>
      </c>
      <c r="D5" s="73"/>
      <c r="E5" s="73"/>
      <c r="F5" s="74">
        <v>1</v>
      </c>
    </row>
    <row r="6" spans="1:6" ht="23.25" customHeight="1">
      <c r="A6" s="72" t="s">
        <v>47</v>
      </c>
      <c r="B6" s="73"/>
      <c r="C6" s="73">
        <v>1</v>
      </c>
      <c r="D6" s="73"/>
      <c r="E6" s="73"/>
      <c r="F6" s="74"/>
    </row>
    <row r="7" spans="1:6" ht="23.25" customHeight="1">
      <c r="A7" s="72" t="s">
        <v>48</v>
      </c>
      <c r="B7" s="73">
        <v>1</v>
      </c>
      <c r="C7" s="73" t="s">
        <v>49</v>
      </c>
      <c r="D7" s="73"/>
      <c r="E7" s="73"/>
      <c r="F7" s="74"/>
    </row>
    <row r="8" spans="1:6" ht="23.25" customHeight="1">
      <c r="A8" s="72" t="s">
        <v>50</v>
      </c>
      <c r="B8" s="73">
        <v>1</v>
      </c>
      <c r="C8" s="73" t="s">
        <v>51</v>
      </c>
      <c r="D8" s="73"/>
      <c r="E8" s="73"/>
      <c r="F8" s="74"/>
    </row>
    <row r="9" spans="1:6" ht="23.25" customHeight="1">
      <c r="A9" s="72" t="s">
        <v>52</v>
      </c>
      <c r="B9" s="73"/>
      <c r="C9" s="73"/>
      <c r="D9" s="73">
        <v>1</v>
      </c>
      <c r="E9" s="73"/>
      <c r="F9" s="74"/>
    </row>
    <row r="10" spans="1:6" ht="23.25" customHeight="1">
      <c r="A10" s="72" t="s">
        <v>53</v>
      </c>
      <c r="B10" s="73"/>
      <c r="C10" s="73"/>
      <c r="D10" s="73">
        <v>1</v>
      </c>
      <c r="E10" s="73"/>
      <c r="F10" s="74"/>
    </row>
    <row r="11" spans="1:6" ht="23.25" customHeight="1">
      <c r="A11" s="72" t="s">
        <v>54</v>
      </c>
      <c r="B11" s="73"/>
      <c r="C11" s="73"/>
      <c r="D11" s="73"/>
      <c r="E11" s="73">
        <v>1</v>
      </c>
      <c r="F11" s="74"/>
    </row>
    <row r="12" spans="1:6" ht="23.25" customHeight="1">
      <c r="A12" s="72" t="s">
        <v>55</v>
      </c>
      <c r="B12" s="73"/>
      <c r="C12" s="73"/>
      <c r="D12" s="73"/>
      <c r="E12" s="73">
        <v>1</v>
      </c>
      <c r="F12" s="74"/>
    </row>
    <row r="13" spans="1:6" ht="23.25" customHeight="1">
      <c r="A13" s="75" t="s">
        <v>56</v>
      </c>
      <c r="B13" s="76"/>
      <c r="C13" s="76"/>
      <c r="D13" s="76"/>
      <c r="E13" s="76"/>
      <c r="F13" s="77"/>
    </row>
    <row r="14" spans="1:6" ht="23.25" customHeight="1">
      <c r="E14" s="101" t="s">
        <v>57</v>
      </c>
      <c r="F14" s="101"/>
    </row>
    <row r="15" spans="1:6" ht="23.25" customHeight="1"/>
    <row r="16" spans="1:6" ht="23.25" customHeight="1">
      <c r="A16" s="68" t="s">
        <v>141</v>
      </c>
      <c r="B16" s="99" t="s">
        <v>37</v>
      </c>
      <c r="C16" s="99"/>
      <c r="D16" s="99"/>
      <c r="E16" s="99"/>
      <c r="F16" s="99"/>
    </row>
    <row r="17" spans="1:6" ht="23.25" customHeight="1">
      <c r="A17" s="68" t="s">
        <v>140</v>
      </c>
      <c r="B17" s="100"/>
      <c r="C17" s="100"/>
      <c r="D17" s="100"/>
      <c r="E17" s="100"/>
      <c r="F17" s="100"/>
    </row>
    <row r="18" spans="1:6" ht="23.25" customHeight="1">
      <c r="A18" s="69" t="s">
        <v>39</v>
      </c>
      <c r="B18" s="70" t="s">
        <v>40</v>
      </c>
      <c r="C18" s="70" t="s">
        <v>41</v>
      </c>
      <c r="D18" s="70" t="s">
        <v>42</v>
      </c>
      <c r="E18" s="70" t="s">
        <v>43</v>
      </c>
      <c r="F18" s="71" t="s">
        <v>44</v>
      </c>
    </row>
    <row r="19" spans="1:6" ht="23.25" customHeight="1">
      <c r="A19" s="72" t="s">
        <v>45</v>
      </c>
      <c r="B19" s="73">
        <v>2</v>
      </c>
      <c r="C19" s="73"/>
      <c r="D19" s="73"/>
      <c r="E19" s="73"/>
      <c r="F19" s="74"/>
    </row>
    <row r="20" spans="1:6" ht="23.25" customHeight="1">
      <c r="A20" s="72" t="s">
        <v>46</v>
      </c>
      <c r="B20" s="73"/>
      <c r="C20" s="73"/>
      <c r="D20" s="73"/>
      <c r="E20" s="73"/>
      <c r="F20" s="74"/>
    </row>
    <row r="21" spans="1:6" ht="23.25" customHeight="1">
      <c r="A21" s="72" t="s">
        <v>47</v>
      </c>
      <c r="B21" s="73"/>
      <c r="C21" s="73"/>
      <c r="D21" s="73">
        <v>2</v>
      </c>
      <c r="E21" s="73"/>
      <c r="F21" s="74"/>
    </row>
    <row r="22" spans="1:6" ht="23.25" customHeight="1">
      <c r="A22" s="72" t="s">
        <v>48</v>
      </c>
      <c r="B22" s="73"/>
      <c r="C22" s="73" t="s">
        <v>49</v>
      </c>
      <c r="D22" s="73">
        <v>2</v>
      </c>
      <c r="E22" s="73">
        <v>2</v>
      </c>
      <c r="F22" s="74"/>
    </row>
    <row r="23" spans="1:6" ht="23.25" customHeight="1">
      <c r="A23" s="72" t="s">
        <v>50</v>
      </c>
      <c r="B23" s="73"/>
      <c r="C23" s="73" t="s">
        <v>51</v>
      </c>
      <c r="D23" s="73"/>
      <c r="E23" s="73">
        <v>2</v>
      </c>
      <c r="F23" s="74"/>
    </row>
    <row r="24" spans="1:6" ht="23.25" customHeight="1">
      <c r="A24" s="72" t="s">
        <v>52</v>
      </c>
      <c r="B24" s="73"/>
      <c r="C24" s="73"/>
      <c r="D24" s="73"/>
      <c r="E24" s="73"/>
      <c r="F24" s="74"/>
    </row>
    <row r="25" spans="1:6" ht="23.25" customHeight="1">
      <c r="A25" s="72" t="s">
        <v>53</v>
      </c>
      <c r="B25" s="73">
        <v>2</v>
      </c>
      <c r="C25" s="73"/>
      <c r="D25" s="73"/>
      <c r="E25" s="73"/>
      <c r="F25" s="74"/>
    </row>
    <row r="26" spans="1:6" ht="23.25" customHeight="1">
      <c r="A26" s="72" t="s">
        <v>54</v>
      </c>
      <c r="B26" s="73"/>
      <c r="C26" s="73">
        <v>2</v>
      </c>
      <c r="D26" s="73"/>
      <c r="E26" s="73"/>
      <c r="F26" s="74">
        <v>2</v>
      </c>
    </row>
    <row r="27" spans="1:6" ht="23.25" customHeight="1">
      <c r="A27" s="72" t="s">
        <v>55</v>
      </c>
      <c r="B27" s="73"/>
      <c r="C27" s="73">
        <v>2</v>
      </c>
      <c r="D27" s="73"/>
      <c r="E27" s="73"/>
      <c r="F27" s="74"/>
    </row>
    <row r="28" spans="1:6" ht="23.25" customHeight="1">
      <c r="A28" s="75" t="s">
        <v>56</v>
      </c>
      <c r="B28" s="76"/>
      <c r="C28" s="76"/>
      <c r="D28" s="76"/>
      <c r="E28" s="76"/>
      <c r="F28" s="77">
        <v>2</v>
      </c>
    </row>
    <row r="29" spans="1:6" ht="23.25" customHeight="1">
      <c r="E29" s="101" t="s">
        <v>57</v>
      </c>
      <c r="F29" s="101"/>
    </row>
    <row r="30" spans="1:6" ht="23.25" customHeight="1"/>
    <row r="31" spans="1:6" ht="23.25" customHeight="1">
      <c r="A31" s="68" t="s">
        <v>142</v>
      </c>
      <c r="B31" s="99" t="s">
        <v>37</v>
      </c>
      <c r="C31" s="99"/>
      <c r="D31" s="99"/>
      <c r="E31" s="99"/>
      <c r="F31" s="99"/>
    </row>
    <row r="32" spans="1:6" ht="23.25" customHeight="1">
      <c r="A32" s="68" t="s">
        <v>140</v>
      </c>
      <c r="B32" s="100"/>
      <c r="C32" s="100"/>
      <c r="D32" s="100"/>
      <c r="E32" s="100"/>
      <c r="F32" s="100"/>
    </row>
    <row r="33" spans="1:6" ht="23.25" customHeight="1">
      <c r="A33" s="69" t="s">
        <v>39</v>
      </c>
      <c r="B33" s="70" t="s">
        <v>40</v>
      </c>
      <c r="C33" s="70" t="s">
        <v>41</v>
      </c>
      <c r="D33" s="70" t="s">
        <v>42</v>
      </c>
      <c r="E33" s="70" t="s">
        <v>43</v>
      </c>
      <c r="F33" s="71" t="s">
        <v>44</v>
      </c>
    </row>
    <row r="34" spans="1:6" ht="23.25" customHeight="1">
      <c r="A34" s="72" t="s">
        <v>45</v>
      </c>
      <c r="B34" s="73"/>
      <c r="C34" s="73">
        <v>3</v>
      </c>
      <c r="D34" s="73"/>
      <c r="E34" s="73"/>
      <c r="F34" s="74"/>
    </row>
    <row r="35" spans="1:6" ht="23.25" customHeight="1">
      <c r="A35" s="72" t="s">
        <v>46</v>
      </c>
      <c r="B35" s="73"/>
      <c r="C35" s="73">
        <v>3</v>
      </c>
      <c r="D35" s="73"/>
      <c r="E35" s="73"/>
      <c r="F35" s="74"/>
    </row>
    <row r="36" spans="1:6" ht="23.25" customHeight="1">
      <c r="A36" s="72" t="s">
        <v>47</v>
      </c>
      <c r="B36" s="73"/>
      <c r="C36" s="73"/>
      <c r="D36" s="73"/>
      <c r="F36" s="74"/>
    </row>
    <row r="37" spans="1:6" ht="23.25" customHeight="1">
      <c r="A37" s="72" t="s">
        <v>48</v>
      </c>
      <c r="B37" s="73"/>
      <c r="C37" s="73" t="s">
        <v>49</v>
      </c>
      <c r="D37" s="73"/>
      <c r="E37" s="73">
        <v>3</v>
      </c>
      <c r="F37" s="74">
        <v>3</v>
      </c>
    </row>
    <row r="38" spans="1:6" ht="23.25" customHeight="1">
      <c r="A38" s="72" t="s">
        <v>50</v>
      </c>
      <c r="B38" s="73"/>
      <c r="C38" s="73" t="s">
        <v>51</v>
      </c>
      <c r="D38" s="73"/>
      <c r="E38" s="73"/>
      <c r="F38" s="74">
        <v>3</v>
      </c>
    </row>
    <row r="39" spans="1:6" ht="23.25" customHeight="1">
      <c r="A39" s="72" t="s">
        <v>52</v>
      </c>
      <c r="B39" s="73"/>
      <c r="C39" s="73"/>
      <c r="D39" s="73"/>
      <c r="E39" s="73">
        <v>3</v>
      </c>
      <c r="F39" s="74"/>
    </row>
    <row r="40" spans="1:6" ht="23.25" customHeight="1">
      <c r="A40" s="72" t="s">
        <v>53</v>
      </c>
      <c r="B40" s="73"/>
      <c r="C40" s="73"/>
      <c r="D40" s="73"/>
      <c r="E40" s="73"/>
      <c r="F40" s="74"/>
    </row>
    <row r="41" spans="1:6" ht="23.25" customHeight="1">
      <c r="A41" s="72" t="s">
        <v>54</v>
      </c>
      <c r="B41" s="73">
        <v>3</v>
      </c>
      <c r="C41" s="73"/>
      <c r="D41" s="73">
        <v>3</v>
      </c>
      <c r="E41" s="73"/>
      <c r="F41" s="74"/>
    </row>
    <row r="42" spans="1:6" ht="23.25" customHeight="1">
      <c r="A42" s="72" t="s">
        <v>55</v>
      </c>
      <c r="B42" s="73" t="s">
        <v>143</v>
      </c>
      <c r="C42" s="73"/>
      <c r="D42" s="73">
        <v>3</v>
      </c>
      <c r="E42" s="73"/>
      <c r="F42" s="74"/>
    </row>
    <row r="43" spans="1:6" ht="23.25" customHeight="1">
      <c r="A43" s="75" t="s">
        <v>56</v>
      </c>
      <c r="B43" s="76">
        <v>3</v>
      </c>
      <c r="C43" s="76"/>
      <c r="D43" s="76"/>
      <c r="E43" s="76"/>
      <c r="F43" s="77"/>
    </row>
    <row r="44" spans="1:6" ht="23.25" customHeight="1">
      <c r="E44" s="95" t="s">
        <v>144</v>
      </c>
      <c r="F44" s="95"/>
    </row>
    <row r="45" spans="1:6" ht="23.25" customHeight="1"/>
    <row r="46" spans="1:6" ht="23.25" customHeight="1">
      <c r="A46" s="68" t="s">
        <v>145</v>
      </c>
      <c r="B46" s="99" t="s">
        <v>37</v>
      </c>
      <c r="C46" s="99"/>
      <c r="D46" s="99"/>
      <c r="E46" s="99"/>
      <c r="F46" s="99"/>
    </row>
    <row r="47" spans="1:6" ht="23.25" customHeight="1">
      <c r="A47" s="68" t="s">
        <v>140</v>
      </c>
      <c r="B47" s="100"/>
      <c r="C47" s="100"/>
      <c r="D47" s="100"/>
      <c r="E47" s="100"/>
      <c r="F47" s="100"/>
    </row>
    <row r="48" spans="1:6" ht="23.25" customHeight="1">
      <c r="A48" s="69" t="s">
        <v>39</v>
      </c>
      <c r="B48" s="70" t="s">
        <v>40</v>
      </c>
      <c r="C48" s="70" t="s">
        <v>41</v>
      </c>
      <c r="D48" s="70" t="s">
        <v>42</v>
      </c>
      <c r="E48" s="70" t="s">
        <v>43</v>
      </c>
      <c r="F48" s="71" t="s">
        <v>44</v>
      </c>
    </row>
    <row r="49" spans="1:6" ht="23.25" customHeight="1">
      <c r="A49" s="72" t="s">
        <v>45</v>
      </c>
      <c r="B49" s="73">
        <v>4</v>
      </c>
      <c r="C49" s="73"/>
      <c r="D49" s="73"/>
      <c r="E49" s="73"/>
      <c r="F49" s="74"/>
    </row>
    <row r="50" spans="1:6" ht="23.25" customHeight="1">
      <c r="A50" s="72" t="s">
        <v>46</v>
      </c>
      <c r="B50" s="73">
        <v>4</v>
      </c>
      <c r="C50" s="73"/>
      <c r="D50" s="73"/>
      <c r="E50" s="73"/>
      <c r="F50" s="74"/>
    </row>
    <row r="51" spans="1:6" ht="23.25" customHeight="1">
      <c r="A51" s="72" t="s">
        <v>47</v>
      </c>
      <c r="B51" s="73"/>
      <c r="C51" s="73"/>
      <c r="D51" s="73">
        <v>4</v>
      </c>
      <c r="E51" s="73"/>
      <c r="F51" s="74"/>
    </row>
    <row r="52" spans="1:6" ht="23.25" customHeight="1">
      <c r="A52" s="72" t="s">
        <v>48</v>
      </c>
      <c r="B52" s="73"/>
      <c r="C52" s="73" t="s">
        <v>49</v>
      </c>
      <c r="D52" s="73"/>
      <c r="E52" s="73">
        <v>4</v>
      </c>
      <c r="F52" s="74"/>
    </row>
    <row r="53" spans="1:6" ht="23.25" customHeight="1">
      <c r="A53" s="72" t="s">
        <v>50</v>
      </c>
      <c r="B53" s="73"/>
      <c r="C53" s="73" t="s">
        <v>51</v>
      </c>
      <c r="D53" s="73"/>
      <c r="E53" s="73">
        <v>4</v>
      </c>
      <c r="F53" s="74"/>
    </row>
    <row r="54" spans="1:6" ht="23.25" customHeight="1">
      <c r="A54" s="72" t="s">
        <v>52</v>
      </c>
      <c r="B54" s="73"/>
      <c r="C54" s="73"/>
      <c r="D54" s="73">
        <v>4</v>
      </c>
      <c r="E54" s="73"/>
      <c r="F54" s="74"/>
    </row>
    <row r="55" spans="1:6" ht="23.25" customHeight="1">
      <c r="A55" s="72" t="s">
        <v>53</v>
      </c>
      <c r="B55" s="73"/>
      <c r="C55" s="73"/>
      <c r="D55" s="73"/>
      <c r="E55" s="73"/>
      <c r="F55" s="74">
        <v>4</v>
      </c>
    </row>
    <row r="56" spans="1:6" ht="23.25" customHeight="1">
      <c r="A56" s="72" t="s">
        <v>54</v>
      </c>
      <c r="B56" s="73"/>
      <c r="C56" s="73">
        <v>4</v>
      </c>
      <c r="D56" s="73"/>
      <c r="E56" s="73"/>
      <c r="F56" s="74"/>
    </row>
    <row r="57" spans="1:6" ht="23.25" customHeight="1">
      <c r="A57" s="72" t="s">
        <v>55</v>
      </c>
      <c r="B57" s="73"/>
      <c r="C57" s="73">
        <v>4</v>
      </c>
      <c r="D57" s="73"/>
      <c r="E57" s="73"/>
      <c r="F57" s="74"/>
    </row>
    <row r="58" spans="1:6" ht="23.25" customHeight="1">
      <c r="A58" s="75" t="s">
        <v>56</v>
      </c>
      <c r="B58" s="76"/>
      <c r="C58" s="76"/>
      <c r="D58" s="76"/>
      <c r="E58" s="76"/>
      <c r="F58" s="77">
        <v>4</v>
      </c>
    </row>
    <row r="59" spans="1:6" ht="23.25" customHeight="1">
      <c r="E59" s="95" t="s">
        <v>144</v>
      </c>
      <c r="F59" s="95"/>
    </row>
    <row r="60" spans="1:6" ht="23.25" customHeight="1"/>
    <row r="61" spans="1:6" ht="23.25" customHeight="1">
      <c r="A61" s="68" t="s">
        <v>146</v>
      </c>
      <c r="B61" s="99" t="s">
        <v>37</v>
      </c>
      <c r="C61" s="99"/>
      <c r="D61" s="99"/>
      <c r="E61" s="99"/>
      <c r="F61" s="99"/>
    </row>
    <row r="62" spans="1:6" ht="23.25" customHeight="1">
      <c r="A62" s="68" t="s">
        <v>140</v>
      </c>
      <c r="B62" s="100"/>
      <c r="C62" s="100"/>
      <c r="D62" s="100"/>
      <c r="E62" s="100"/>
      <c r="F62" s="100"/>
    </row>
    <row r="63" spans="1:6" ht="23.25" customHeight="1">
      <c r="A63" s="69" t="s">
        <v>39</v>
      </c>
      <c r="B63" s="70" t="s">
        <v>40</v>
      </c>
      <c r="C63" s="70" t="s">
        <v>41</v>
      </c>
      <c r="D63" s="70" t="s">
        <v>42</v>
      </c>
      <c r="E63" s="70" t="s">
        <v>43</v>
      </c>
      <c r="F63" s="71" t="s">
        <v>44</v>
      </c>
    </row>
    <row r="64" spans="1:6" ht="23.25" customHeight="1">
      <c r="A64" s="72" t="s">
        <v>45</v>
      </c>
      <c r="B64" s="73"/>
      <c r="C64" s="73"/>
      <c r="D64" s="73"/>
      <c r="E64" s="73">
        <v>5</v>
      </c>
      <c r="F64" s="74"/>
    </row>
    <row r="65" spans="1:6" ht="23.25" customHeight="1">
      <c r="A65" s="72" t="s">
        <v>46</v>
      </c>
      <c r="B65" s="73"/>
      <c r="C65" s="73"/>
      <c r="E65" s="73">
        <v>5</v>
      </c>
      <c r="F65" s="74">
        <v>5</v>
      </c>
    </row>
    <row r="66" spans="1:6" ht="23.25" customHeight="1">
      <c r="A66" s="72" t="s">
        <v>47</v>
      </c>
      <c r="B66" s="73"/>
      <c r="C66" s="73">
        <v>5</v>
      </c>
      <c r="D66" s="73"/>
      <c r="E66" s="73"/>
      <c r="F66" s="74">
        <v>5</v>
      </c>
    </row>
    <row r="67" spans="1:6" ht="23.25" customHeight="1">
      <c r="A67" s="72" t="s">
        <v>48</v>
      </c>
      <c r="B67" s="73"/>
      <c r="C67" s="73" t="s">
        <v>49</v>
      </c>
      <c r="D67" s="73"/>
      <c r="F67" s="74"/>
    </row>
    <row r="68" spans="1:6" ht="23.25" customHeight="1">
      <c r="A68" s="72" t="s">
        <v>50</v>
      </c>
      <c r="B68" s="73">
        <v>5</v>
      </c>
      <c r="C68" s="73" t="s">
        <v>51</v>
      </c>
      <c r="D68" s="73"/>
      <c r="E68" s="73"/>
      <c r="F68" s="74"/>
    </row>
    <row r="69" spans="1:6" ht="23.25" customHeight="1">
      <c r="A69" s="72" t="s">
        <v>52</v>
      </c>
      <c r="B69" s="73"/>
      <c r="D69" s="73"/>
      <c r="E69" s="73"/>
      <c r="F69" s="74"/>
    </row>
    <row r="70" spans="1:6" ht="23.25" customHeight="1">
      <c r="A70" s="72" t="s">
        <v>53</v>
      </c>
      <c r="B70" s="73">
        <v>5</v>
      </c>
      <c r="C70" s="73"/>
      <c r="D70" s="73"/>
      <c r="E70" s="73"/>
      <c r="F70" s="74"/>
    </row>
    <row r="71" spans="1:6" ht="23.25" customHeight="1">
      <c r="A71" s="72" t="s">
        <v>54</v>
      </c>
      <c r="B71" s="73"/>
      <c r="C71" s="73">
        <v>5</v>
      </c>
      <c r="D71" s="73"/>
      <c r="E71" s="73"/>
      <c r="F71" s="74"/>
    </row>
    <row r="72" spans="1:6" ht="23.25" customHeight="1">
      <c r="A72" s="72" t="s">
        <v>55</v>
      </c>
      <c r="B72" s="73"/>
      <c r="C72" s="73"/>
      <c r="D72" s="73">
        <v>5</v>
      </c>
      <c r="E72" s="73"/>
      <c r="F72" s="74"/>
    </row>
    <row r="73" spans="1:6" ht="23.25" customHeight="1">
      <c r="A73" s="75" t="s">
        <v>56</v>
      </c>
      <c r="B73" s="76"/>
      <c r="C73" s="76"/>
      <c r="D73" s="76">
        <v>5</v>
      </c>
      <c r="E73" s="76"/>
      <c r="F73" s="77"/>
    </row>
    <row r="74" spans="1:6" ht="23.25" customHeight="1">
      <c r="E74" s="95" t="s">
        <v>144</v>
      </c>
      <c r="F74" s="95"/>
    </row>
    <row r="75" spans="1:6" ht="23.25" customHeight="1"/>
    <row r="76" spans="1:6" ht="23.25" customHeight="1">
      <c r="A76" s="68" t="s">
        <v>147</v>
      </c>
      <c r="B76" s="99" t="s">
        <v>37</v>
      </c>
      <c r="C76" s="99"/>
      <c r="D76" s="99"/>
      <c r="E76" s="99"/>
      <c r="F76" s="99"/>
    </row>
    <row r="77" spans="1:6" ht="23.25" customHeight="1">
      <c r="A77" s="68" t="s">
        <v>148</v>
      </c>
      <c r="B77" s="100"/>
      <c r="C77" s="100"/>
      <c r="D77" s="100"/>
      <c r="E77" s="100"/>
      <c r="F77" s="100"/>
    </row>
    <row r="78" spans="1:6" ht="23.25" customHeight="1">
      <c r="A78" s="69" t="s">
        <v>39</v>
      </c>
      <c r="B78" s="70" t="s">
        <v>40</v>
      </c>
      <c r="C78" s="70" t="s">
        <v>41</v>
      </c>
      <c r="D78" s="70" t="s">
        <v>42</v>
      </c>
      <c r="E78" s="70" t="s">
        <v>43</v>
      </c>
      <c r="F78" s="71" t="s">
        <v>44</v>
      </c>
    </row>
    <row r="79" spans="1:6" ht="23.25" customHeight="1">
      <c r="A79" s="72" t="s">
        <v>45</v>
      </c>
      <c r="B79" s="73">
        <v>1</v>
      </c>
      <c r="C79" s="73"/>
      <c r="D79" s="73"/>
      <c r="E79" s="73"/>
      <c r="F79" s="74"/>
    </row>
    <row r="80" spans="1:6" ht="23.25" customHeight="1">
      <c r="A80" s="72" t="s">
        <v>46</v>
      </c>
      <c r="B80" s="73">
        <v>1</v>
      </c>
      <c r="C80" s="73"/>
      <c r="D80" s="73"/>
      <c r="E80" s="73">
        <v>1</v>
      </c>
      <c r="F80" s="74"/>
    </row>
    <row r="81" spans="1:6" ht="23.25" customHeight="1">
      <c r="A81" s="72" t="s">
        <v>47</v>
      </c>
      <c r="B81" s="73"/>
      <c r="C81" s="73"/>
      <c r="D81" s="73"/>
      <c r="E81" s="73">
        <v>1</v>
      </c>
      <c r="F81" s="74"/>
    </row>
    <row r="82" spans="1:6" ht="23.25" customHeight="1">
      <c r="A82" s="72" t="s">
        <v>48</v>
      </c>
      <c r="B82" s="73"/>
      <c r="C82" s="73"/>
      <c r="D82" s="73">
        <v>1</v>
      </c>
      <c r="E82" s="73" t="s">
        <v>49</v>
      </c>
      <c r="F82" s="74"/>
    </row>
    <row r="83" spans="1:6" ht="23.25" customHeight="1">
      <c r="A83" s="72" t="s">
        <v>50</v>
      </c>
      <c r="B83" s="73"/>
      <c r="C83" s="73"/>
      <c r="D83" s="73">
        <v>1</v>
      </c>
      <c r="E83" s="73" t="s">
        <v>51</v>
      </c>
      <c r="F83" s="74"/>
    </row>
    <row r="84" spans="1:6" ht="23.25" customHeight="1">
      <c r="A84" s="72" t="s">
        <v>52</v>
      </c>
      <c r="B84" s="73"/>
      <c r="C84" s="73">
        <v>1</v>
      </c>
      <c r="D84" s="73"/>
      <c r="E84" s="73"/>
      <c r="F84" s="74"/>
    </row>
    <row r="85" spans="1:6" ht="23.25" customHeight="1">
      <c r="A85" s="72" t="s">
        <v>53</v>
      </c>
      <c r="B85" s="73"/>
      <c r="C85" s="73">
        <v>1</v>
      </c>
      <c r="D85" s="73"/>
      <c r="E85" s="73"/>
      <c r="F85" s="74"/>
    </row>
    <row r="86" spans="1:6" ht="23.25" customHeight="1">
      <c r="A86" s="72" t="s">
        <v>54</v>
      </c>
      <c r="B86" s="73"/>
      <c r="C86" s="73"/>
      <c r="D86" s="73"/>
      <c r="E86" s="73"/>
      <c r="F86" s="74">
        <v>1</v>
      </c>
    </row>
    <row r="87" spans="1:6" ht="23.25" customHeight="1">
      <c r="A87" s="72" t="s">
        <v>55</v>
      </c>
      <c r="B87" s="73"/>
      <c r="C87" s="73"/>
      <c r="D87" s="73"/>
      <c r="E87" s="73"/>
      <c r="F87" s="74"/>
    </row>
    <row r="88" spans="1:6" ht="23.25" customHeight="1">
      <c r="A88" s="75" t="s">
        <v>56</v>
      </c>
      <c r="B88" s="76"/>
      <c r="C88" s="76"/>
      <c r="D88" s="76"/>
      <c r="E88" s="76"/>
      <c r="F88" s="77">
        <v>1</v>
      </c>
    </row>
    <row r="89" spans="1:6" ht="23.25" customHeight="1">
      <c r="E89" s="95" t="s">
        <v>144</v>
      </c>
      <c r="F89" s="95"/>
    </row>
    <row r="90" spans="1:6" ht="23.25" customHeight="1"/>
    <row r="91" spans="1:6" ht="23.25" customHeight="1">
      <c r="A91" s="68" t="s">
        <v>149</v>
      </c>
      <c r="B91" s="99" t="s">
        <v>37</v>
      </c>
      <c r="C91" s="99"/>
      <c r="D91" s="99"/>
      <c r="E91" s="99"/>
      <c r="F91" s="99"/>
    </row>
    <row r="92" spans="1:6" ht="23.25" customHeight="1">
      <c r="A92" s="68" t="s">
        <v>148</v>
      </c>
      <c r="B92" s="100"/>
      <c r="C92" s="100"/>
      <c r="D92" s="100"/>
      <c r="E92" s="100"/>
      <c r="F92" s="100"/>
    </row>
    <row r="93" spans="1:6" ht="23.25" customHeight="1">
      <c r="A93" s="69" t="s">
        <v>39</v>
      </c>
      <c r="B93" s="70" t="s">
        <v>40</v>
      </c>
      <c r="C93" s="70" t="s">
        <v>41</v>
      </c>
      <c r="D93" s="70" t="s">
        <v>42</v>
      </c>
      <c r="E93" s="70" t="s">
        <v>43</v>
      </c>
      <c r="F93" s="71" t="s">
        <v>44</v>
      </c>
    </row>
    <row r="94" spans="1:6" ht="23.25" customHeight="1">
      <c r="A94" s="72" t="s">
        <v>45</v>
      </c>
      <c r="B94" s="73"/>
      <c r="C94" s="73"/>
      <c r="D94" s="73"/>
      <c r="E94" s="73">
        <v>2</v>
      </c>
      <c r="F94" s="74"/>
    </row>
    <row r="95" spans="1:6" ht="23.25" customHeight="1">
      <c r="A95" s="72" t="s">
        <v>46</v>
      </c>
      <c r="B95" s="73"/>
      <c r="C95" s="73"/>
      <c r="D95" s="73"/>
      <c r="E95" s="73"/>
      <c r="F95" s="74">
        <v>2</v>
      </c>
    </row>
    <row r="96" spans="1:6" ht="23.25" customHeight="1">
      <c r="A96" s="72" t="s">
        <v>47</v>
      </c>
      <c r="B96" s="73">
        <v>2</v>
      </c>
      <c r="C96" s="73"/>
      <c r="D96" s="73"/>
      <c r="E96" s="73"/>
      <c r="F96" s="74">
        <v>2</v>
      </c>
    </row>
    <row r="97" spans="1:6" ht="23.25" customHeight="1">
      <c r="A97" s="72" t="s">
        <v>48</v>
      </c>
      <c r="B97" s="73"/>
      <c r="C97" s="73">
        <v>2</v>
      </c>
      <c r="D97" s="73"/>
      <c r="E97" s="73" t="s">
        <v>49</v>
      </c>
      <c r="F97" s="74"/>
    </row>
    <row r="98" spans="1:6" ht="23.25" customHeight="1">
      <c r="A98" s="72" t="s">
        <v>50</v>
      </c>
      <c r="B98" s="73"/>
      <c r="C98" s="73">
        <v>2</v>
      </c>
      <c r="D98" s="73"/>
      <c r="E98" s="73" t="s">
        <v>51</v>
      </c>
      <c r="F98" s="74"/>
    </row>
    <row r="99" spans="1:6" ht="23.25" customHeight="1">
      <c r="A99" s="72" t="s">
        <v>52</v>
      </c>
      <c r="B99" s="73"/>
      <c r="C99" s="73"/>
      <c r="D99" s="73">
        <v>2</v>
      </c>
      <c r="E99" s="73"/>
      <c r="F99" s="74"/>
    </row>
    <row r="100" spans="1:6" ht="23.25" customHeight="1">
      <c r="A100" s="72" t="s">
        <v>53</v>
      </c>
      <c r="B100" s="73"/>
      <c r="C100" s="73"/>
      <c r="D100" s="73">
        <v>2</v>
      </c>
      <c r="E100" s="73"/>
      <c r="F100" s="74"/>
    </row>
    <row r="101" spans="1:6" ht="23.25" customHeight="1">
      <c r="A101" s="72" t="s">
        <v>54</v>
      </c>
      <c r="B101" s="73">
        <v>2</v>
      </c>
      <c r="C101" s="73"/>
      <c r="D101" s="73"/>
      <c r="E101" s="73"/>
      <c r="F101" s="74"/>
    </row>
    <row r="102" spans="1:6" ht="23.25" customHeight="1">
      <c r="A102" s="72" t="s">
        <v>55</v>
      </c>
      <c r="B102" s="73" t="s">
        <v>150</v>
      </c>
      <c r="C102" s="73"/>
      <c r="D102" s="73"/>
      <c r="E102" s="73"/>
      <c r="F102" s="74"/>
    </row>
    <row r="103" spans="1:6" ht="23.25" customHeight="1">
      <c r="A103" s="75" t="s">
        <v>56</v>
      </c>
      <c r="B103" s="76"/>
      <c r="C103" s="76"/>
      <c r="D103" s="76"/>
      <c r="E103" s="76">
        <v>2</v>
      </c>
      <c r="F103" s="77"/>
    </row>
    <row r="104" spans="1:6" ht="23.25" customHeight="1">
      <c r="E104" s="95" t="s">
        <v>144</v>
      </c>
      <c r="F104" s="95"/>
    </row>
    <row r="105" spans="1:6" ht="23.25" customHeight="1"/>
    <row r="106" spans="1:6" ht="23.25" customHeight="1">
      <c r="A106" s="68" t="s">
        <v>151</v>
      </c>
      <c r="B106" s="99" t="s">
        <v>37</v>
      </c>
      <c r="C106" s="99"/>
      <c r="D106" s="99"/>
      <c r="E106" s="99"/>
      <c r="F106" s="99"/>
    </row>
    <row r="107" spans="1:6" ht="23.25" customHeight="1">
      <c r="A107" s="68" t="s">
        <v>148</v>
      </c>
      <c r="B107" s="100"/>
      <c r="C107" s="100"/>
      <c r="D107" s="100"/>
      <c r="E107" s="100"/>
      <c r="F107" s="100"/>
    </row>
    <row r="108" spans="1:6" ht="23.25" customHeight="1">
      <c r="A108" s="69" t="s">
        <v>39</v>
      </c>
      <c r="B108" s="70" t="s">
        <v>40</v>
      </c>
      <c r="C108" s="70" t="s">
        <v>41</v>
      </c>
      <c r="D108" s="70" t="s">
        <v>42</v>
      </c>
      <c r="E108" s="70" t="s">
        <v>43</v>
      </c>
      <c r="F108" s="71" t="s">
        <v>44</v>
      </c>
    </row>
    <row r="109" spans="1:6" ht="23.25" customHeight="1">
      <c r="A109" s="72" t="s">
        <v>45</v>
      </c>
      <c r="B109" s="73"/>
      <c r="C109" s="73"/>
      <c r="D109" s="73"/>
      <c r="E109" s="73"/>
      <c r="F109" s="74"/>
    </row>
    <row r="110" spans="1:6" ht="23.25" customHeight="1">
      <c r="A110" s="72" t="s">
        <v>46</v>
      </c>
      <c r="B110" s="73"/>
      <c r="C110" s="73"/>
      <c r="D110" s="73"/>
      <c r="E110" s="73"/>
      <c r="F110" s="74"/>
    </row>
    <row r="111" spans="1:6" ht="23.25" customHeight="1">
      <c r="A111" s="72" t="s">
        <v>47</v>
      </c>
      <c r="B111" s="73"/>
      <c r="C111" s="73"/>
      <c r="D111" s="73"/>
      <c r="E111" s="73">
        <v>3</v>
      </c>
      <c r="F111" s="74"/>
    </row>
    <row r="112" spans="1:6" ht="23.25" customHeight="1">
      <c r="A112" s="72" t="s">
        <v>48</v>
      </c>
      <c r="B112" s="73">
        <v>3</v>
      </c>
      <c r="C112" s="73">
        <v>3</v>
      </c>
      <c r="D112" s="73"/>
      <c r="E112" s="73" t="s">
        <v>49</v>
      </c>
      <c r="F112" s="74"/>
    </row>
    <row r="113" spans="1:6" ht="23.25" customHeight="1">
      <c r="A113" s="72" t="s">
        <v>50</v>
      </c>
      <c r="B113" s="73">
        <v>3</v>
      </c>
      <c r="C113" s="73">
        <v>3</v>
      </c>
      <c r="D113" s="73"/>
      <c r="E113" s="73" t="s">
        <v>51</v>
      </c>
      <c r="F113" s="74"/>
    </row>
    <row r="114" spans="1:6" ht="23.25" customHeight="1">
      <c r="A114" s="72" t="s">
        <v>52</v>
      </c>
      <c r="B114" s="73"/>
      <c r="C114" s="73"/>
      <c r="D114" s="73"/>
      <c r="F114" s="74">
        <v>3</v>
      </c>
    </row>
    <row r="115" spans="1:6" ht="23.25" customHeight="1">
      <c r="A115" s="72" t="s">
        <v>53</v>
      </c>
      <c r="B115" s="73"/>
      <c r="C115" s="73"/>
      <c r="D115" s="73">
        <v>3</v>
      </c>
      <c r="E115" s="73">
        <v>3</v>
      </c>
      <c r="F115" s="74"/>
    </row>
    <row r="116" spans="1:6" ht="23.25" customHeight="1">
      <c r="A116" s="72" t="s">
        <v>54</v>
      </c>
      <c r="B116" s="73"/>
      <c r="C116" s="73"/>
      <c r="D116" s="73"/>
      <c r="E116" s="73"/>
      <c r="F116" s="74"/>
    </row>
    <row r="117" spans="1:6" ht="23.25" customHeight="1">
      <c r="A117" s="72" t="s">
        <v>55</v>
      </c>
      <c r="B117" s="73"/>
      <c r="C117" s="73"/>
      <c r="D117" s="73"/>
      <c r="E117" s="73"/>
      <c r="F117" s="74"/>
    </row>
    <row r="118" spans="1:6" ht="23.25" customHeight="1">
      <c r="A118" s="75" t="s">
        <v>56</v>
      </c>
      <c r="B118" s="76"/>
      <c r="C118" s="76"/>
      <c r="D118" s="76">
        <v>3</v>
      </c>
      <c r="E118" s="76"/>
      <c r="F118" s="77">
        <v>3</v>
      </c>
    </row>
    <row r="119" spans="1:6" ht="23.25" customHeight="1">
      <c r="E119" s="95" t="s">
        <v>144</v>
      </c>
      <c r="F119" s="95"/>
    </row>
    <row r="120" spans="1:6" ht="23.25" customHeight="1"/>
    <row r="121" spans="1:6" ht="23.25" customHeight="1">
      <c r="A121" s="68" t="s">
        <v>152</v>
      </c>
      <c r="B121" s="99" t="s">
        <v>37</v>
      </c>
      <c r="C121" s="99"/>
      <c r="D121" s="99"/>
      <c r="E121" s="99"/>
      <c r="F121" s="99"/>
    </row>
    <row r="122" spans="1:6" ht="23.25" customHeight="1">
      <c r="A122" s="68" t="s">
        <v>148</v>
      </c>
      <c r="B122" s="100"/>
      <c r="C122" s="100"/>
      <c r="D122" s="100"/>
      <c r="E122" s="100"/>
      <c r="F122" s="100"/>
    </row>
    <row r="123" spans="1:6" ht="23.25" customHeight="1">
      <c r="A123" s="69" t="s">
        <v>39</v>
      </c>
      <c r="B123" s="70" t="s">
        <v>40</v>
      </c>
      <c r="C123" s="70" t="s">
        <v>41</v>
      </c>
      <c r="D123" s="70" t="s">
        <v>42</v>
      </c>
      <c r="E123" s="70" t="s">
        <v>43</v>
      </c>
      <c r="F123" s="71" t="s">
        <v>44</v>
      </c>
    </row>
    <row r="124" spans="1:6" ht="23.25" customHeight="1">
      <c r="A124" s="72" t="s">
        <v>45</v>
      </c>
      <c r="B124" s="73"/>
      <c r="C124" s="73"/>
      <c r="D124" s="73"/>
      <c r="E124" s="73">
        <v>4</v>
      </c>
      <c r="F124" s="74"/>
    </row>
    <row r="125" spans="1:6" ht="23.25" customHeight="1">
      <c r="A125" s="72" t="s">
        <v>46</v>
      </c>
      <c r="B125" s="73"/>
      <c r="C125" s="73"/>
      <c r="D125" s="73"/>
      <c r="E125" s="73">
        <v>4</v>
      </c>
      <c r="F125" s="74">
        <v>4</v>
      </c>
    </row>
    <row r="126" spans="1:6" ht="23.25" customHeight="1">
      <c r="A126" s="72" t="s">
        <v>47</v>
      </c>
      <c r="B126" s="73"/>
      <c r="C126" s="73"/>
      <c r="D126" s="73"/>
      <c r="E126" s="73"/>
      <c r="F126" s="74">
        <v>4</v>
      </c>
    </row>
    <row r="127" spans="1:6" ht="23.25" customHeight="1">
      <c r="A127" s="72" t="s">
        <v>48</v>
      </c>
      <c r="B127" s="73"/>
      <c r="C127" s="73">
        <v>4</v>
      </c>
      <c r="D127" s="73"/>
      <c r="E127" s="73" t="s">
        <v>49</v>
      </c>
      <c r="F127" s="74"/>
    </row>
    <row r="128" spans="1:6" ht="23.25" customHeight="1">
      <c r="A128" s="72" t="s">
        <v>50</v>
      </c>
      <c r="B128" s="73"/>
      <c r="C128" s="73">
        <v>4</v>
      </c>
      <c r="D128" s="73"/>
      <c r="E128" s="73" t="s">
        <v>51</v>
      </c>
      <c r="F128" s="74"/>
    </row>
    <row r="129" spans="1:6" ht="23.25" customHeight="1">
      <c r="A129" s="72" t="s">
        <v>52</v>
      </c>
      <c r="B129" s="73"/>
      <c r="C129" s="73"/>
      <c r="D129" s="73"/>
      <c r="E129" s="73"/>
      <c r="F129" s="74"/>
    </row>
    <row r="130" spans="1:6" ht="23.25" customHeight="1">
      <c r="A130" s="72" t="s">
        <v>53</v>
      </c>
      <c r="B130" s="73"/>
      <c r="C130" s="73"/>
      <c r="D130" s="73">
        <v>4</v>
      </c>
      <c r="E130" s="73"/>
      <c r="F130" s="74"/>
    </row>
    <row r="131" spans="1:6" ht="23.25" customHeight="1">
      <c r="A131" s="72" t="s">
        <v>54</v>
      </c>
      <c r="B131" s="73">
        <v>4</v>
      </c>
      <c r="C131" s="73"/>
      <c r="D131" s="73">
        <v>4</v>
      </c>
      <c r="E131" s="73"/>
      <c r="F131" s="74"/>
    </row>
    <row r="132" spans="1:6" ht="23.25" customHeight="1">
      <c r="A132" s="72" t="s">
        <v>55</v>
      </c>
      <c r="B132" s="73" t="s">
        <v>153</v>
      </c>
      <c r="C132" s="73"/>
      <c r="D132" s="73"/>
      <c r="E132" s="73"/>
      <c r="F132" s="74"/>
    </row>
    <row r="133" spans="1:6" ht="23.25" customHeight="1">
      <c r="A133" s="75" t="s">
        <v>56</v>
      </c>
      <c r="B133" s="76">
        <v>4</v>
      </c>
      <c r="C133" s="76"/>
      <c r="D133" s="76"/>
      <c r="E133" s="76"/>
      <c r="F133" s="77"/>
    </row>
    <row r="134" spans="1:6" ht="23.25" customHeight="1">
      <c r="E134" s="95" t="s">
        <v>144</v>
      </c>
      <c r="F134" s="95"/>
    </row>
    <row r="135" spans="1:6" ht="23.25" customHeight="1"/>
    <row r="136" spans="1:6" ht="23.25" customHeight="1">
      <c r="A136" s="68" t="s">
        <v>154</v>
      </c>
      <c r="B136" s="99" t="s">
        <v>37</v>
      </c>
      <c r="C136" s="99"/>
      <c r="D136" s="99"/>
      <c r="E136" s="99"/>
      <c r="F136" s="99"/>
    </row>
    <row r="137" spans="1:6" ht="23.25" customHeight="1">
      <c r="A137" s="68" t="s">
        <v>148</v>
      </c>
      <c r="B137" s="100"/>
      <c r="C137" s="100"/>
      <c r="D137" s="100"/>
      <c r="E137" s="100"/>
      <c r="F137" s="100"/>
    </row>
    <row r="138" spans="1:6" ht="23.25" customHeight="1">
      <c r="A138" s="69" t="s">
        <v>39</v>
      </c>
      <c r="B138" s="70" t="s">
        <v>40</v>
      </c>
      <c r="C138" s="70" t="s">
        <v>41</v>
      </c>
      <c r="D138" s="70" t="s">
        <v>42</v>
      </c>
      <c r="E138" s="70" t="s">
        <v>43</v>
      </c>
      <c r="F138" s="71" t="s">
        <v>44</v>
      </c>
    </row>
    <row r="139" spans="1:6" ht="23.25" customHeight="1">
      <c r="A139" s="72" t="s">
        <v>45</v>
      </c>
      <c r="B139" s="73"/>
      <c r="C139" s="73"/>
      <c r="D139" s="73"/>
      <c r="E139" s="73"/>
      <c r="F139" s="74"/>
    </row>
    <row r="140" spans="1:6" ht="23.25" customHeight="1">
      <c r="A140" s="72" t="s">
        <v>46</v>
      </c>
      <c r="B140" s="73"/>
      <c r="C140" s="73"/>
      <c r="D140" s="73"/>
      <c r="E140" s="73"/>
      <c r="F140" s="74"/>
    </row>
    <row r="141" spans="1:6" ht="23.25" customHeight="1">
      <c r="A141" s="72" t="s">
        <v>47</v>
      </c>
      <c r="B141" s="73"/>
      <c r="C141" s="73"/>
      <c r="D141" s="73"/>
      <c r="E141" s="73"/>
      <c r="F141" s="74"/>
    </row>
    <row r="142" spans="1:6" ht="23.25" customHeight="1">
      <c r="A142" s="72" t="s">
        <v>48</v>
      </c>
      <c r="B142" s="73"/>
      <c r="C142" s="73"/>
      <c r="D142" s="73"/>
      <c r="E142" s="73" t="s">
        <v>49</v>
      </c>
      <c r="F142" s="74">
        <v>5</v>
      </c>
    </row>
    <row r="143" spans="1:6" ht="23.25" customHeight="1">
      <c r="A143" s="72" t="s">
        <v>50</v>
      </c>
      <c r="B143" s="73"/>
      <c r="C143" s="73"/>
      <c r="D143" s="73"/>
      <c r="E143" s="73" t="s">
        <v>51</v>
      </c>
      <c r="F143" s="74">
        <v>5</v>
      </c>
    </row>
    <row r="144" spans="1:6" ht="23.25" customHeight="1">
      <c r="A144" s="72" t="s">
        <v>52</v>
      </c>
      <c r="B144" s="73"/>
      <c r="C144" s="73">
        <v>5</v>
      </c>
      <c r="D144" s="79">
        <v>5</v>
      </c>
      <c r="E144" s="73">
        <v>5</v>
      </c>
      <c r="F144" s="74"/>
    </row>
    <row r="145" spans="1:6" ht="23.25" customHeight="1">
      <c r="A145" s="72" t="s">
        <v>53</v>
      </c>
      <c r="B145" s="73"/>
      <c r="C145" s="73">
        <v>5</v>
      </c>
      <c r="D145" s="79">
        <v>5</v>
      </c>
      <c r="E145" s="73">
        <v>5</v>
      </c>
      <c r="F145" s="74"/>
    </row>
    <row r="146" spans="1:6" ht="23.25" customHeight="1">
      <c r="A146" s="72" t="s">
        <v>54</v>
      </c>
      <c r="B146" s="73">
        <v>5</v>
      </c>
      <c r="C146" s="73"/>
      <c r="D146" s="73"/>
      <c r="E146" s="73"/>
      <c r="F146" s="74"/>
    </row>
    <row r="147" spans="1:6" ht="23.25" customHeight="1">
      <c r="A147" s="72" t="s">
        <v>55</v>
      </c>
      <c r="B147" s="73" t="s">
        <v>155</v>
      </c>
      <c r="C147" s="73"/>
      <c r="D147" s="73"/>
      <c r="E147" s="73"/>
      <c r="F147" s="74"/>
    </row>
    <row r="148" spans="1:6" ht="23.25" customHeight="1">
      <c r="A148" s="75" t="s">
        <v>56</v>
      </c>
      <c r="B148" s="76">
        <v>5</v>
      </c>
      <c r="C148" s="76"/>
      <c r="D148" s="76"/>
      <c r="E148" s="76"/>
      <c r="F148" s="77"/>
    </row>
    <row r="149" spans="1:6" ht="23.25" customHeight="1">
      <c r="E149" s="101" t="s">
        <v>156</v>
      </c>
      <c r="F149" s="101"/>
    </row>
    <row r="150" spans="1:6" ht="23.25" customHeight="1"/>
    <row r="151" spans="1:6" ht="23.25" customHeight="1">
      <c r="A151" s="68" t="s">
        <v>157</v>
      </c>
      <c r="B151" s="99" t="s">
        <v>37</v>
      </c>
      <c r="C151" s="99"/>
      <c r="D151" s="99"/>
      <c r="E151" s="99"/>
      <c r="F151" s="99"/>
    </row>
    <row r="152" spans="1:6" ht="23.25" customHeight="1">
      <c r="A152" s="68" t="s">
        <v>158</v>
      </c>
      <c r="B152" s="100"/>
      <c r="C152" s="100"/>
      <c r="D152" s="100"/>
      <c r="E152" s="100"/>
      <c r="F152" s="100"/>
    </row>
    <row r="153" spans="1:6" ht="23.25" customHeight="1">
      <c r="A153" s="69" t="s">
        <v>39</v>
      </c>
      <c r="B153" s="70" t="s">
        <v>40</v>
      </c>
      <c r="C153" s="70" t="s">
        <v>41</v>
      </c>
      <c r="D153" s="70" t="s">
        <v>42</v>
      </c>
      <c r="E153" s="70" t="s">
        <v>43</v>
      </c>
      <c r="F153" s="71" t="s">
        <v>44</v>
      </c>
    </row>
    <row r="154" spans="1:6" ht="23.25" customHeight="1">
      <c r="A154" s="72" t="s">
        <v>45</v>
      </c>
      <c r="B154" s="73"/>
      <c r="C154" s="73"/>
      <c r="D154" s="73">
        <v>1</v>
      </c>
      <c r="E154" s="73"/>
      <c r="F154" s="74"/>
    </row>
    <row r="155" spans="1:6" ht="23.25" customHeight="1">
      <c r="A155" s="72" t="s">
        <v>46</v>
      </c>
      <c r="B155" s="73"/>
      <c r="C155" s="73"/>
      <c r="D155" s="73">
        <v>1</v>
      </c>
      <c r="E155" s="73"/>
      <c r="F155" s="74"/>
    </row>
    <row r="156" spans="1:6" ht="23.25" customHeight="1">
      <c r="A156" s="72" t="s">
        <v>47</v>
      </c>
      <c r="B156" s="73"/>
      <c r="C156" s="73"/>
      <c r="D156" s="73"/>
      <c r="E156" s="73"/>
      <c r="F156" s="74">
        <v>1</v>
      </c>
    </row>
    <row r="157" spans="1:6" ht="23.25" customHeight="1">
      <c r="A157" s="72" t="s">
        <v>48</v>
      </c>
      <c r="B157" s="73"/>
      <c r="C157" s="73" t="s">
        <v>49</v>
      </c>
      <c r="D157" s="73"/>
      <c r="E157" s="73">
        <v>1</v>
      </c>
      <c r="F157" s="74"/>
    </row>
    <row r="158" spans="1:6" ht="23.25" customHeight="1">
      <c r="A158" s="72" t="s">
        <v>50</v>
      </c>
      <c r="B158" s="73"/>
      <c r="C158" s="73" t="s">
        <v>51</v>
      </c>
      <c r="D158" s="73"/>
      <c r="E158" s="73">
        <v>1</v>
      </c>
      <c r="F158" s="74"/>
    </row>
    <row r="159" spans="1:6" ht="23.25" customHeight="1">
      <c r="A159" s="72" t="s">
        <v>52</v>
      </c>
      <c r="B159" s="73"/>
      <c r="C159" s="73"/>
      <c r="D159" s="73"/>
      <c r="E159" s="73"/>
      <c r="F159" s="74">
        <v>1</v>
      </c>
    </row>
    <row r="160" spans="1:6" ht="23.25" customHeight="1">
      <c r="A160" s="72" t="s">
        <v>53</v>
      </c>
      <c r="B160" s="73">
        <v>1</v>
      </c>
      <c r="C160" s="73"/>
      <c r="D160" s="73"/>
      <c r="E160" s="73"/>
      <c r="F160" s="74"/>
    </row>
    <row r="161" spans="1:6" ht="23.25" customHeight="1">
      <c r="A161" s="72" t="s">
        <v>54</v>
      </c>
      <c r="B161" s="73">
        <v>1</v>
      </c>
      <c r="C161" s="73"/>
      <c r="D161" s="73"/>
      <c r="E161" s="73"/>
      <c r="F161" s="74"/>
    </row>
    <row r="162" spans="1:6" ht="23.25" customHeight="1">
      <c r="A162" s="72" t="s">
        <v>55</v>
      </c>
      <c r="B162" s="73"/>
      <c r="C162" s="73">
        <v>1</v>
      </c>
      <c r="D162" s="73"/>
      <c r="E162" s="73"/>
      <c r="F162" s="74"/>
    </row>
    <row r="163" spans="1:6" ht="23.25" customHeight="1">
      <c r="A163" s="75" t="s">
        <v>56</v>
      </c>
      <c r="B163" s="76"/>
      <c r="C163" s="76">
        <v>1</v>
      </c>
      <c r="D163" s="76"/>
      <c r="E163" s="76"/>
      <c r="F163" s="77"/>
    </row>
    <row r="164" spans="1:6" ht="23.25" customHeight="1">
      <c r="E164" s="95" t="s">
        <v>144</v>
      </c>
      <c r="F164" s="95"/>
    </row>
    <row r="165" spans="1:6" ht="23.25" customHeight="1"/>
    <row r="166" spans="1:6" ht="23.25" customHeight="1">
      <c r="A166" s="68" t="s">
        <v>159</v>
      </c>
      <c r="B166" s="99" t="s">
        <v>37</v>
      </c>
      <c r="C166" s="99"/>
      <c r="D166" s="99"/>
      <c r="E166" s="99"/>
      <c r="F166" s="99"/>
    </row>
    <row r="167" spans="1:6" ht="23.25" customHeight="1">
      <c r="A167" s="68" t="s">
        <v>158</v>
      </c>
      <c r="B167" s="100"/>
      <c r="C167" s="100"/>
      <c r="D167" s="100"/>
      <c r="E167" s="100"/>
      <c r="F167" s="100"/>
    </row>
    <row r="168" spans="1:6" ht="23.25" customHeight="1">
      <c r="A168" s="69" t="s">
        <v>39</v>
      </c>
      <c r="B168" s="70" t="s">
        <v>40</v>
      </c>
      <c r="C168" s="70" t="s">
        <v>41</v>
      </c>
      <c r="D168" s="70" t="s">
        <v>42</v>
      </c>
      <c r="E168" s="70" t="s">
        <v>43</v>
      </c>
      <c r="F168" s="71" t="s">
        <v>44</v>
      </c>
    </row>
    <row r="169" spans="1:6" ht="23.25" customHeight="1">
      <c r="A169" s="72" t="s">
        <v>45</v>
      </c>
      <c r="B169" s="73"/>
      <c r="C169" s="73">
        <v>2</v>
      </c>
      <c r="D169" s="73"/>
      <c r="E169" s="73"/>
      <c r="F169" s="74"/>
    </row>
    <row r="170" spans="1:6" ht="23.25" customHeight="1">
      <c r="A170" s="72" t="s">
        <v>46</v>
      </c>
      <c r="B170" s="73"/>
      <c r="C170" s="73">
        <v>2</v>
      </c>
      <c r="D170" s="73"/>
      <c r="E170" s="73"/>
      <c r="F170" s="74"/>
    </row>
    <row r="171" spans="1:6" ht="23.25" customHeight="1">
      <c r="A171" s="72" t="s">
        <v>47</v>
      </c>
      <c r="B171" s="73"/>
      <c r="C171" s="73"/>
      <c r="D171" s="73"/>
      <c r="E171" s="73"/>
      <c r="F171" s="74"/>
    </row>
    <row r="172" spans="1:6" ht="23.25" customHeight="1">
      <c r="A172" s="72" t="s">
        <v>48</v>
      </c>
      <c r="B172" s="73">
        <v>2</v>
      </c>
      <c r="C172" s="73" t="s">
        <v>49</v>
      </c>
      <c r="D172" s="73"/>
      <c r="E172" s="73"/>
      <c r="F172" s="74">
        <v>2</v>
      </c>
    </row>
    <row r="173" spans="1:6" ht="23.25" customHeight="1">
      <c r="A173" s="72" t="s">
        <v>50</v>
      </c>
      <c r="B173" s="73">
        <v>2</v>
      </c>
      <c r="C173" s="73" t="s">
        <v>51</v>
      </c>
      <c r="D173" s="73"/>
      <c r="E173" s="73"/>
      <c r="F173" s="74">
        <v>2</v>
      </c>
    </row>
    <row r="174" spans="1:6" ht="23.25" customHeight="1">
      <c r="A174" s="72" t="s">
        <v>52</v>
      </c>
      <c r="B174" s="73"/>
      <c r="C174" s="73"/>
      <c r="D174" s="73"/>
      <c r="E174" s="73"/>
      <c r="F174" s="74"/>
    </row>
    <row r="175" spans="1:6" ht="23.25" customHeight="1">
      <c r="A175" s="72" t="s">
        <v>53</v>
      </c>
      <c r="B175" s="73"/>
      <c r="C175" s="73"/>
      <c r="D175" s="73"/>
      <c r="E175" s="73">
        <v>2</v>
      </c>
      <c r="F175" s="74"/>
    </row>
    <row r="176" spans="1:6" ht="23.25" customHeight="1">
      <c r="A176" s="72" t="s">
        <v>54</v>
      </c>
      <c r="B176" s="73"/>
      <c r="C176" s="73"/>
      <c r="D176" s="73"/>
      <c r="E176" s="73">
        <v>2</v>
      </c>
      <c r="F176" s="74"/>
    </row>
    <row r="177" spans="1:6" ht="23.25" customHeight="1">
      <c r="A177" s="72" t="s">
        <v>55</v>
      </c>
      <c r="B177" s="73"/>
      <c r="C177" s="73"/>
      <c r="D177" s="73">
        <v>2</v>
      </c>
      <c r="E177" s="73"/>
      <c r="F177" s="74"/>
    </row>
    <row r="178" spans="1:6" ht="23.25" customHeight="1">
      <c r="A178" s="75" t="s">
        <v>56</v>
      </c>
      <c r="B178" s="76"/>
      <c r="C178" s="76"/>
      <c r="D178" s="76">
        <v>2</v>
      </c>
      <c r="E178" s="76"/>
      <c r="F178" s="77"/>
    </row>
    <row r="179" spans="1:6" ht="23.25" customHeight="1">
      <c r="E179" s="95" t="s">
        <v>144</v>
      </c>
      <c r="F179" s="95"/>
    </row>
    <row r="180" spans="1:6" ht="23.25" customHeight="1"/>
    <row r="181" spans="1:6" ht="23.25" customHeight="1">
      <c r="A181" s="68" t="s">
        <v>160</v>
      </c>
      <c r="B181" s="99" t="s">
        <v>37</v>
      </c>
      <c r="C181" s="99"/>
      <c r="D181" s="99"/>
      <c r="E181" s="99"/>
      <c r="F181" s="99"/>
    </row>
    <row r="182" spans="1:6" ht="23.25" customHeight="1">
      <c r="A182" s="68" t="s">
        <v>158</v>
      </c>
      <c r="B182" s="100"/>
      <c r="C182" s="100"/>
      <c r="D182" s="100"/>
      <c r="E182" s="100"/>
      <c r="F182" s="100"/>
    </row>
    <row r="183" spans="1:6" ht="23.25" customHeight="1">
      <c r="A183" s="69" t="s">
        <v>39</v>
      </c>
      <c r="B183" s="70" t="s">
        <v>40</v>
      </c>
      <c r="C183" s="70" t="s">
        <v>41</v>
      </c>
      <c r="D183" s="70" t="s">
        <v>42</v>
      </c>
      <c r="E183" s="70" t="s">
        <v>43</v>
      </c>
      <c r="F183" s="71" t="s">
        <v>44</v>
      </c>
    </row>
    <row r="184" spans="1:6" ht="23.25" customHeight="1">
      <c r="A184" s="72" t="s">
        <v>45</v>
      </c>
      <c r="B184" s="73">
        <v>3</v>
      </c>
      <c r="C184" s="73"/>
      <c r="D184" s="73"/>
      <c r="E184" s="73"/>
      <c r="F184" s="74">
        <v>3</v>
      </c>
    </row>
    <row r="185" spans="1:6" ht="23.25" customHeight="1">
      <c r="A185" s="72" t="s">
        <v>46</v>
      </c>
      <c r="B185" s="73">
        <v>3</v>
      </c>
      <c r="C185" s="73"/>
      <c r="D185" s="73">
        <v>3</v>
      </c>
      <c r="E185" s="73"/>
      <c r="F185" s="74">
        <v>3</v>
      </c>
    </row>
    <row r="186" spans="1:6" ht="23.25" customHeight="1">
      <c r="A186" s="72" t="s">
        <v>47</v>
      </c>
      <c r="B186" s="73"/>
      <c r="C186" s="73"/>
      <c r="D186" s="73">
        <v>3</v>
      </c>
      <c r="E186" s="73"/>
      <c r="F186" s="74"/>
    </row>
    <row r="187" spans="1:6" ht="23.25" customHeight="1">
      <c r="A187" s="72" t="s">
        <v>48</v>
      </c>
      <c r="B187" s="73"/>
      <c r="C187" s="73" t="s">
        <v>49</v>
      </c>
      <c r="D187" s="73"/>
      <c r="E187" s="73"/>
      <c r="F187" s="74"/>
    </row>
    <row r="188" spans="1:6" ht="23.25" customHeight="1">
      <c r="A188" s="72" t="s">
        <v>50</v>
      </c>
      <c r="B188" s="73"/>
      <c r="C188" s="73" t="s">
        <v>51</v>
      </c>
      <c r="D188" s="73"/>
      <c r="E188" s="73"/>
      <c r="F188" s="74"/>
    </row>
    <row r="189" spans="1:6" ht="23.25" customHeight="1">
      <c r="A189" s="72" t="s">
        <v>52</v>
      </c>
      <c r="B189" s="73"/>
      <c r="C189" s="73">
        <v>3</v>
      </c>
      <c r="D189" s="73"/>
      <c r="E189" s="73"/>
      <c r="F189" s="74"/>
    </row>
    <row r="190" spans="1:6" ht="23.25" customHeight="1">
      <c r="A190" s="72" t="s">
        <v>53</v>
      </c>
      <c r="B190" s="73"/>
      <c r="C190" s="73">
        <v>3</v>
      </c>
      <c r="D190" s="73"/>
      <c r="E190" s="73"/>
      <c r="F190" s="74"/>
    </row>
    <row r="191" spans="1:6" ht="23.25" customHeight="1">
      <c r="A191" s="72" t="s">
        <v>54</v>
      </c>
      <c r="B191" s="73"/>
      <c r="C191" s="73"/>
      <c r="D191" s="73"/>
      <c r="E191" s="73">
        <v>3</v>
      </c>
      <c r="F191" s="74"/>
    </row>
    <row r="192" spans="1:6" ht="23.25" customHeight="1">
      <c r="A192" s="72" t="s">
        <v>55</v>
      </c>
      <c r="B192" s="73"/>
      <c r="C192" s="73"/>
      <c r="D192" s="73"/>
      <c r="E192" s="73">
        <v>3</v>
      </c>
      <c r="F192" s="74"/>
    </row>
    <row r="193" spans="1:6" ht="23.25" customHeight="1">
      <c r="A193" s="75" t="s">
        <v>56</v>
      </c>
      <c r="B193" s="76"/>
      <c r="C193" s="76"/>
      <c r="D193" s="76"/>
      <c r="E193" s="76"/>
      <c r="F193" s="77"/>
    </row>
    <row r="194" spans="1:6" ht="23.25" customHeight="1">
      <c r="E194" s="95" t="s">
        <v>144</v>
      </c>
      <c r="F194" s="95"/>
    </row>
    <row r="195" spans="1:6" ht="23.25" customHeight="1"/>
    <row r="196" spans="1:6" ht="23.25" customHeight="1">
      <c r="A196" s="68" t="s">
        <v>161</v>
      </c>
      <c r="B196" s="99" t="s">
        <v>37</v>
      </c>
      <c r="C196" s="99"/>
      <c r="D196" s="99"/>
      <c r="E196" s="99"/>
      <c r="F196" s="99"/>
    </row>
    <row r="197" spans="1:6" ht="23.25" customHeight="1">
      <c r="A197" s="68" t="s">
        <v>158</v>
      </c>
      <c r="B197" s="100"/>
      <c r="C197" s="100"/>
      <c r="D197" s="100"/>
      <c r="E197" s="100"/>
      <c r="F197" s="100"/>
    </row>
    <row r="198" spans="1:6" ht="23.25" customHeight="1">
      <c r="A198" s="69" t="s">
        <v>39</v>
      </c>
      <c r="B198" s="70" t="s">
        <v>40</v>
      </c>
      <c r="C198" s="70" t="s">
        <v>41</v>
      </c>
      <c r="D198" s="70" t="s">
        <v>42</v>
      </c>
      <c r="E198" s="70" t="s">
        <v>43</v>
      </c>
      <c r="F198" s="71" t="s">
        <v>44</v>
      </c>
    </row>
    <row r="199" spans="1:6" ht="23.25" customHeight="1">
      <c r="A199" s="72" t="s">
        <v>45</v>
      </c>
      <c r="B199" s="73"/>
      <c r="C199" s="73">
        <v>4</v>
      </c>
      <c r="D199" s="73"/>
      <c r="E199" s="73"/>
      <c r="F199" s="74"/>
    </row>
    <row r="200" spans="1:6" ht="23.25" customHeight="1">
      <c r="A200" s="72" t="s">
        <v>46</v>
      </c>
      <c r="B200" s="73"/>
      <c r="C200" s="73">
        <v>4</v>
      </c>
      <c r="D200" s="73"/>
      <c r="E200" s="73"/>
      <c r="F200" s="74"/>
    </row>
    <row r="201" spans="1:6" ht="23.25" customHeight="1">
      <c r="A201" s="72" t="s">
        <v>47</v>
      </c>
      <c r="B201" s="73"/>
      <c r="C201" s="73"/>
      <c r="D201" s="73"/>
      <c r="E201" s="73"/>
      <c r="F201" s="74"/>
    </row>
    <row r="202" spans="1:6" ht="23.25" customHeight="1">
      <c r="A202" s="72" t="s">
        <v>48</v>
      </c>
      <c r="B202" s="73"/>
      <c r="C202" s="73" t="s">
        <v>49</v>
      </c>
      <c r="D202" s="73"/>
      <c r="E202" s="73"/>
      <c r="F202" s="74">
        <v>4</v>
      </c>
    </row>
    <row r="203" spans="1:6" ht="23.25" customHeight="1">
      <c r="A203" s="72" t="s">
        <v>50</v>
      </c>
      <c r="B203" s="73">
        <v>4</v>
      </c>
      <c r="C203" s="73" t="s">
        <v>51</v>
      </c>
      <c r="D203" s="73"/>
      <c r="E203" s="73"/>
      <c r="F203" s="74">
        <v>4</v>
      </c>
    </row>
    <row r="204" spans="1:6" ht="23.25" customHeight="1">
      <c r="A204" s="72" t="s">
        <v>52</v>
      </c>
      <c r="B204" s="73">
        <v>4</v>
      </c>
      <c r="C204" s="73"/>
      <c r="D204" s="73"/>
      <c r="E204" s="73"/>
      <c r="F204" s="74"/>
    </row>
    <row r="205" spans="1:6" ht="23.25" customHeight="1">
      <c r="A205" s="72" t="s">
        <v>53</v>
      </c>
      <c r="B205" s="73"/>
      <c r="C205" s="73"/>
      <c r="D205" s="73"/>
      <c r="E205" s="73">
        <v>4</v>
      </c>
      <c r="F205" s="74"/>
    </row>
    <row r="206" spans="1:6" ht="23.25" customHeight="1">
      <c r="A206" s="72" t="s">
        <v>54</v>
      </c>
      <c r="B206" s="73"/>
      <c r="C206" s="73"/>
      <c r="D206" s="73"/>
      <c r="E206" s="73">
        <v>4</v>
      </c>
      <c r="F206" s="74"/>
    </row>
    <row r="207" spans="1:6" ht="23.25" customHeight="1">
      <c r="A207" s="72" t="s">
        <v>55</v>
      </c>
      <c r="B207" s="73"/>
      <c r="C207" s="73"/>
      <c r="D207" s="73">
        <v>4</v>
      </c>
      <c r="E207" s="73"/>
      <c r="F207" s="74"/>
    </row>
    <row r="208" spans="1:6" ht="23.25" customHeight="1">
      <c r="A208" s="75" t="s">
        <v>56</v>
      </c>
      <c r="B208" s="76"/>
      <c r="C208" s="76"/>
      <c r="D208" s="76">
        <v>4</v>
      </c>
      <c r="E208" s="76"/>
      <c r="F208" s="77"/>
    </row>
    <row r="209" spans="1:6" ht="23.25" customHeight="1">
      <c r="E209" s="95" t="s">
        <v>144</v>
      </c>
      <c r="F209" s="95"/>
    </row>
    <row r="210" spans="1:6" ht="23.25" customHeight="1"/>
    <row r="211" spans="1:6" ht="23.25" customHeight="1">
      <c r="A211" s="68" t="s">
        <v>162</v>
      </c>
      <c r="B211" s="99" t="s">
        <v>37</v>
      </c>
      <c r="C211" s="99"/>
      <c r="D211" s="99"/>
      <c r="E211" s="99"/>
      <c r="F211" s="99"/>
    </row>
    <row r="212" spans="1:6" ht="23.25" customHeight="1">
      <c r="A212" s="68" t="s">
        <v>158</v>
      </c>
      <c r="B212" s="100"/>
      <c r="C212" s="100"/>
      <c r="D212" s="100"/>
      <c r="E212" s="100"/>
      <c r="F212" s="100"/>
    </row>
    <row r="213" spans="1:6" ht="23.25" customHeight="1">
      <c r="A213" s="69" t="s">
        <v>39</v>
      </c>
      <c r="B213" s="70" t="s">
        <v>40</v>
      </c>
      <c r="C213" s="70" t="s">
        <v>41</v>
      </c>
      <c r="D213" s="70" t="s">
        <v>42</v>
      </c>
      <c r="E213" s="70" t="s">
        <v>43</v>
      </c>
      <c r="F213" s="71" t="s">
        <v>44</v>
      </c>
    </row>
    <row r="214" spans="1:6" ht="23.25" customHeight="1">
      <c r="A214" s="72" t="s">
        <v>45</v>
      </c>
      <c r="B214" s="73"/>
      <c r="C214" s="109">
        <v>5</v>
      </c>
      <c r="D214" s="73"/>
      <c r="E214" s="73"/>
      <c r="F214" s="74"/>
    </row>
    <row r="215" spans="1:6" ht="23.25" customHeight="1">
      <c r="A215" s="72" t="s">
        <v>46</v>
      </c>
      <c r="B215" s="73"/>
      <c r="C215" s="73">
        <v>5</v>
      </c>
      <c r="D215" s="73"/>
      <c r="E215" s="73"/>
      <c r="F215" s="74"/>
    </row>
    <row r="216" spans="1:6" ht="23.25" customHeight="1">
      <c r="A216" s="72" t="s">
        <v>47</v>
      </c>
      <c r="B216" s="73">
        <v>5</v>
      </c>
      <c r="C216" s="73"/>
      <c r="D216" s="73">
        <v>5</v>
      </c>
      <c r="E216" s="73"/>
      <c r="F216" s="74"/>
    </row>
    <row r="217" spans="1:6" ht="23.25" customHeight="1">
      <c r="A217" s="72" t="s">
        <v>48</v>
      </c>
      <c r="B217" s="73">
        <v>5</v>
      </c>
      <c r="C217" s="108" t="s">
        <v>400</v>
      </c>
      <c r="D217" s="73">
        <v>5</v>
      </c>
      <c r="E217" s="73"/>
      <c r="F217" s="74"/>
    </row>
    <row r="218" spans="1:6" ht="23.25" customHeight="1">
      <c r="A218" s="72" t="s">
        <v>50</v>
      </c>
      <c r="B218" s="73"/>
      <c r="C218" s="108" t="s">
        <v>51</v>
      </c>
      <c r="D218" s="73"/>
      <c r="E218" s="73"/>
      <c r="F218" s="74"/>
    </row>
    <row r="219" spans="1:6" ht="23.25" customHeight="1">
      <c r="A219" s="72" t="s">
        <v>52</v>
      </c>
      <c r="B219" s="73"/>
      <c r="C219" s="73"/>
      <c r="D219" s="73"/>
      <c r="E219" s="73"/>
      <c r="F219" s="74"/>
    </row>
    <row r="220" spans="1:6" ht="23.25" customHeight="1">
      <c r="A220" s="72" t="s">
        <v>53</v>
      </c>
      <c r="B220" s="73"/>
      <c r="C220" s="73"/>
      <c r="D220" s="73"/>
      <c r="E220" s="73"/>
      <c r="F220" s="74">
        <v>5</v>
      </c>
    </row>
    <row r="221" spans="1:6" ht="23.25" customHeight="1">
      <c r="A221" s="72" t="s">
        <v>54</v>
      </c>
      <c r="B221" s="73"/>
      <c r="C221" s="73"/>
      <c r="D221" s="73"/>
      <c r="E221" s="73"/>
      <c r="F221" s="74">
        <v>5</v>
      </c>
    </row>
    <row r="222" spans="1:6" ht="23.25" customHeight="1">
      <c r="A222" s="72" t="s">
        <v>55</v>
      </c>
      <c r="B222" s="73"/>
      <c r="C222" s="73"/>
      <c r="D222" s="73"/>
      <c r="E222" s="73">
        <v>5</v>
      </c>
      <c r="F222" s="74"/>
    </row>
    <row r="223" spans="1:6" ht="23.25" customHeight="1">
      <c r="A223" s="75" t="s">
        <v>56</v>
      </c>
      <c r="B223" s="76"/>
      <c r="C223" s="76"/>
      <c r="D223" s="76"/>
      <c r="E223" s="76">
        <v>5</v>
      </c>
      <c r="F223" s="77"/>
    </row>
    <row r="224" spans="1:6" ht="23.25" customHeight="1">
      <c r="E224" s="101" t="s">
        <v>125</v>
      </c>
      <c r="F224" s="101"/>
    </row>
    <row r="225" spans="1:6" ht="23.25" customHeight="1"/>
    <row r="226" spans="1:6" ht="23.25" customHeight="1">
      <c r="A226" s="68" t="s">
        <v>163</v>
      </c>
      <c r="B226" s="99" t="s">
        <v>37</v>
      </c>
      <c r="C226" s="99"/>
      <c r="D226" s="99"/>
      <c r="E226" s="99"/>
      <c r="F226" s="99"/>
    </row>
    <row r="227" spans="1:6" ht="23.25" customHeight="1">
      <c r="A227" s="68" t="s">
        <v>164</v>
      </c>
      <c r="B227" s="100"/>
      <c r="C227" s="100"/>
      <c r="D227" s="100"/>
      <c r="E227" s="100"/>
      <c r="F227" s="100"/>
    </row>
    <row r="228" spans="1:6" ht="23.25" customHeight="1">
      <c r="A228" s="69" t="s">
        <v>39</v>
      </c>
      <c r="B228" s="70" t="s">
        <v>40</v>
      </c>
      <c r="C228" s="70" t="s">
        <v>41</v>
      </c>
      <c r="D228" s="70" t="s">
        <v>42</v>
      </c>
      <c r="E228" s="70" t="s">
        <v>43</v>
      </c>
      <c r="F228" s="71" t="s">
        <v>44</v>
      </c>
    </row>
    <row r="229" spans="1:6" ht="23.25" customHeight="1">
      <c r="A229" s="72" t="s">
        <v>45</v>
      </c>
      <c r="B229" s="73"/>
      <c r="C229" s="73"/>
      <c r="D229" s="73"/>
      <c r="E229" s="73"/>
      <c r="F229" s="74">
        <v>4</v>
      </c>
    </row>
    <row r="230" spans="1:6" ht="23.25" customHeight="1">
      <c r="A230" s="72" t="s">
        <v>46</v>
      </c>
      <c r="B230" s="73"/>
      <c r="C230" s="73"/>
      <c r="D230" s="73"/>
      <c r="E230" s="73"/>
      <c r="F230" s="74"/>
    </row>
    <row r="231" spans="1:6" ht="23.25" customHeight="1">
      <c r="A231" s="72" t="s">
        <v>47</v>
      </c>
      <c r="B231" s="73">
        <v>4</v>
      </c>
      <c r="C231" s="73"/>
      <c r="D231" s="73"/>
      <c r="E231" s="73"/>
      <c r="F231" s="74"/>
    </row>
    <row r="232" spans="1:6" ht="23.25" customHeight="1">
      <c r="A232" s="72" t="s">
        <v>48</v>
      </c>
      <c r="B232" s="73" t="s">
        <v>49</v>
      </c>
      <c r="C232" s="73"/>
      <c r="D232" s="73">
        <v>4</v>
      </c>
      <c r="E232" s="73"/>
      <c r="F232" s="74"/>
    </row>
    <row r="233" spans="1:6" ht="23.25" customHeight="1">
      <c r="A233" s="72" t="s">
        <v>50</v>
      </c>
      <c r="B233" s="73" t="s">
        <v>51</v>
      </c>
      <c r="C233" s="73"/>
      <c r="D233" s="73">
        <v>4</v>
      </c>
      <c r="E233" s="73"/>
      <c r="F233" s="74"/>
    </row>
    <row r="234" spans="1:6" ht="23.25" customHeight="1">
      <c r="A234" s="72" t="s">
        <v>52</v>
      </c>
      <c r="B234" s="73"/>
      <c r="C234" s="73">
        <v>4</v>
      </c>
      <c r="D234" s="73"/>
      <c r="E234" s="73"/>
      <c r="F234" s="74"/>
    </row>
    <row r="235" spans="1:6" ht="23.25" customHeight="1">
      <c r="A235" s="72" t="s">
        <v>53</v>
      </c>
      <c r="B235" s="73"/>
      <c r="C235" s="73"/>
      <c r="D235" s="73"/>
      <c r="E235" s="73"/>
      <c r="F235" s="74"/>
    </row>
    <row r="236" spans="1:6" ht="23.25" customHeight="1">
      <c r="A236" s="72" t="s">
        <v>54</v>
      </c>
      <c r="B236" s="73"/>
      <c r="C236" s="73"/>
      <c r="D236" s="73"/>
      <c r="E236" s="73"/>
      <c r="F236" s="74"/>
    </row>
    <row r="237" spans="1:6" ht="23.25" customHeight="1">
      <c r="A237" s="72" t="s">
        <v>55</v>
      </c>
      <c r="B237" s="73"/>
      <c r="C237" s="73"/>
      <c r="D237" s="73"/>
      <c r="E237" s="73"/>
      <c r="F237" s="74"/>
    </row>
    <row r="238" spans="1:6" ht="23.25" customHeight="1">
      <c r="A238" s="75" t="s">
        <v>56</v>
      </c>
      <c r="B238" s="76"/>
      <c r="C238" s="76"/>
      <c r="D238" s="76"/>
      <c r="E238" s="76">
        <v>4</v>
      </c>
      <c r="F238" s="77"/>
    </row>
    <row r="239" spans="1:6" ht="23.25" customHeight="1">
      <c r="E239" s="95" t="s">
        <v>144</v>
      </c>
      <c r="F239" s="95"/>
    </row>
    <row r="240" spans="1:6" ht="23.25" customHeight="1"/>
    <row r="241" spans="1:6" ht="23.25" customHeight="1">
      <c r="A241" s="68" t="s">
        <v>165</v>
      </c>
      <c r="B241" s="99" t="s">
        <v>37</v>
      </c>
      <c r="C241" s="99"/>
      <c r="D241" s="99"/>
      <c r="E241" s="99"/>
      <c r="F241" s="99"/>
    </row>
    <row r="242" spans="1:6" ht="23.25" customHeight="1">
      <c r="A242" s="68" t="s">
        <v>164</v>
      </c>
      <c r="B242" s="100"/>
      <c r="C242" s="100"/>
      <c r="D242" s="100"/>
      <c r="E242" s="100"/>
      <c r="F242" s="100"/>
    </row>
    <row r="243" spans="1:6" ht="23.25" customHeight="1">
      <c r="A243" s="69" t="s">
        <v>39</v>
      </c>
      <c r="B243" s="70" t="s">
        <v>40</v>
      </c>
      <c r="C243" s="70" t="s">
        <v>41</v>
      </c>
      <c r="D243" s="70" t="s">
        <v>42</v>
      </c>
      <c r="E243" s="70" t="s">
        <v>43</v>
      </c>
      <c r="F243" s="71" t="s">
        <v>44</v>
      </c>
    </row>
    <row r="244" spans="1:6" ht="23.25" customHeight="1">
      <c r="A244" s="72" t="s">
        <v>45</v>
      </c>
      <c r="B244" s="73">
        <v>5</v>
      </c>
      <c r="C244" s="108"/>
      <c r="D244" s="79">
        <v>5</v>
      </c>
      <c r="E244" s="73"/>
      <c r="F244" s="74"/>
    </row>
    <row r="245" spans="1:6" ht="23.25" customHeight="1">
      <c r="A245" s="72" t="s">
        <v>46</v>
      </c>
      <c r="B245" s="73"/>
      <c r="C245" s="73"/>
      <c r="D245" s="79">
        <v>5</v>
      </c>
      <c r="E245" s="73"/>
      <c r="F245" s="74"/>
    </row>
    <row r="246" spans="1:6" ht="23.25" customHeight="1">
      <c r="A246" s="72" t="s">
        <v>47</v>
      </c>
      <c r="B246" s="73"/>
      <c r="C246" s="73"/>
      <c r="D246" s="73"/>
      <c r="E246" s="73"/>
      <c r="F246" s="74"/>
    </row>
    <row r="247" spans="1:6" ht="23.25" customHeight="1">
      <c r="A247" s="72" t="s">
        <v>48</v>
      </c>
      <c r="B247" s="73" t="s">
        <v>49</v>
      </c>
      <c r="C247" s="73"/>
      <c r="D247" s="73"/>
      <c r="E247" s="73">
        <v>5</v>
      </c>
      <c r="F247" s="74"/>
    </row>
    <row r="248" spans="1:6" ht="23.25" customHeight="1">
      <c r="A248" s="72" t="s">
        <v>50</v>
      </c>
      <c r="B248" s="73" t="s">
        <v>51</v>
      </c>
      <c r="C248" s="109">
        <v>5</v>
      </c>
      <c r="D248" s="73"/>
      <c r="E248" s="73"/>
      <c r="F248" s="74"/>
    </row>
    <row r="249" spans="1:6" ht="23.25" customHeight="1">
      <c r="A249" s="72" t="s">
        <v>52</v>
      </c>
      <c r="B249" s="73"/>
      <c r="C249" s="73"/>
      <c r="D249" s="73"/>
      <c r="E249" s="73"/>
      <c r="F249" s="74"/>
    </row>
    <row r="250" spans="1:6" ht="23.25" customHeight="1">
      <c r="A250" s="72" t="s">
        <v>53</v>
      </c>
      <c r="B250" s="73"/>
      <c r="C250" s="73"/>
      <c r="D250" s="73"/>
      <c r="E250" s="73"/>
      <c r="F250" s="74"/>
    </row>
    <row r="251" spans="1:6" ht="23.25" customHeight="1">
      <c r="A251" s="72" t="s">
        <v>54</v>
      </c>
      <c r="B251" s="73"/>
      <c r="C251" s="73"/>
      <c r="D251" s="73"/>
      <c r="E251" s="73"/>
      <c r="F251" s="74"/>
    </row>
    <row r="252" spans="1:6" ht="23.25" customHeight="1">
      <c r="A252" s="72" t="s">
        <v>55</v>
      </c>
      <c r="B252" s="73"/>
      <c r="C252" s="73"/>
      <c r="D252" s="73"/>
      <c r="E252" s="73"/>
      <c r="F252" s="74"/>
    </row>
    <row r="253" spans="1:6" ht="23.25" customHeight="1">
      <c r="A253" s="75" t="s">
        <v>56</v>
      </c>
      <c r="B253" s="76"/>
      <c r="C253" s="76"/>
      <c r="D253" s="76"/>
      <c r="E253" s="76"/>
      <c r="F253" s="77">
        <v>5</v>
      </c>
    </row>
    <row r="254" spans="1:6" ht="23.25" customHeight="1">
      <c r="E254" s="101" t="s">
        <v>125</v>
      </c>
      <c r="F254" s="101"/>
    </row>
    <row r="255" spans="1:6" ht="23.25" customHeight="1"/>
    <row r="256" spans="1:6" ht="23.25" customHeight="1">
      <c r="A256" s="68" t="s">
        <v>166</v>
      </c>
      <c r="B256" s="99" t="s">
        <v>37</v>
      </c>
      <c r="C256" s="99"/>
      <c r="D256" s="99"/>
      <c r="E256" s="99"/>
      <c r="F256" s="99"/>
    </row>
    <row r="257" spans="1:6" ht="23.25" customHeight="1">
      <c r="A257" s="68" t="s">
        <v>167</v>
      </c>
      <c r="B257" s="100"/>
      <c r="C257" s="100"/>
      <c r="D257" s="100"/>
      <c r="E257" s="100"/>
      <c r="F257" s="100"/>
    </row>
    <row r="258" spans="1:6" ht="23.25" customHeight="1">
      <c r="A258" s="69" t="s">
        <v>39</v>
      </c>
      <c r="B258" s="70" t="s">
        <v>40</v>
      </c>
      <c r="C258" s="70" t="s">
        <v>41</v>
      </c>
      <c r="D258" s="70" t="s">
        <v>42</v>
      </c>
      <c r="E258" s="70" t="s">
        <v>43</v>
      </c>
      <c r="F258" s="71" t="s">
        <v>44</v>
      </c>
    </row>
    <row r="259" spans="1:6" ht="23.25" customHeight="1">
      <c r="A259" s="72" t="s">
        <v>45</v>
      </c>
      <c r="B259" s="73"/>
      <c r="C259" s="73"/>
      <c r="D259" s="73"/>
      <c r="E259" s="73"/>
      <c r="F259" s="74">
        <v>205</v>
      </c>
    </row>
    <row r="260" spans="1:6" ht="23.25" customHeight="1">
      <c r="A260" s="72" t="s">
        <v>46</v>
      </c>
      <c r="B260" s="73"/>
      <c r="C260" s="73"/>
      <c r="D260" s="73"/>
      <c r="E260" s="73"/>
      <c r="F260" s="74"/>
    </row>
    <row r="261" spans="1:6" ht="23.25" customHeight="1">
      <c r="A261" s="72" t="s">
        <v>47</v>
      </c>
      <c r="B261" s="73"/>
      <c r="C261" s="73"/>
      <c r="D261" s="73"/>
      <c r="E261" s="73">
        <v>205</v>
      </c>
      <c r="F261" s="74"/>
    </row>
    <row r="262" spans="1:6" ht="23.25" customHeight="1">
      <c r="A262" s="72" t="s">
        <v>48</v>
      </c>
      <c r="B262" s="73"/>
      <c r="C262" s="73"/>
      <c r="D262" s="73"/>
      <c r="E262" s="73"/>
      <c r="F262" s="74" t="s">
        <v>49</v>
      </c>
    </row>
    <row r="263" spans="1:6" ht="23.25" customHeight="1">
      <c r="A263" s="72" t="s">
        <v>50</v>
      </c>
      <c r="B263" s="73"/>
      <c r="C263" s="73"/>
      <c r="D263" s="73">
        <v>205</v>
      </c>
      <c r="E263" s="73"/>
      <c r="F263" s="74" t="s">
        <v>51</v>
      </c>
    </row>
    <row r="264" spans="1:6" ht="23.25" customHeight="1">
      <c r="A264" s="72" t="s">
        <v>52</v>
      </c>
      <c r="B264" s="73">
        <v>205</v>
      </c>
      <c r="C264" s="73"/>
      <c r="D264" s="73"/>
      <c r="E264" s="73"/>
      <c r="F264" s="74"/>
    </row>
    <row r="265" spans="1:6" ht="23.25" customHeight="1">
      <c r="A265" s="72" t="s">
        <v>53</v>
      </c>
      <c r="B265" s="73"/>
      <c r="C265" s="73"/>
      <c r="D265" s="73"/>
      <c r="E265" s="73"/>
      <c r="F265" s="74"/>
    </row>
    <row r="266" spans="1:6" ht="23.25" customHeight="1">
      <c r="A266" s="72" t="s">
        <v>54</v>
      </c>
      <c r="B266" s="73"/>
      <c r="C266" s="73"/>
      <c r="D266" s="73"/>
      <c r="E266" s="73"/>
      <c r="F266" s="74"/>
    </row>
    <row r="267" spans="1:6" ht="23.25" customHeight="1">
      <c r="A267" s="72" t="s">
        <v>55</v>
      </c>
      <c r="B267" s="73"/>
      <c r="C267" s="73"/>
      <c r="D267" s="73"/>
      <c r="E267" s="73"/>
      <c r="F267" s="74" t="s">
        <v>58</v>
      </c>
    </row>
    <row r="268" spans="1:6" ht="23.25" customHeight="1">
      <c r="A268" s="75" t="s">
        <v>56</v>
      </c>
      <c r="B268" s="76"/>
      <c r="C268" s="76">
        <v>205</v>
      </c>
      <c r="D268" s="76"/>
      <c r="E268" s="76"/>
      <c r="F268" s="77" t="s">
        <v>58</v>
      </c>
    </row>
    <row r="269" spans="1:6" ht="23.25" customHeight="1">
      <c r="E269" s="95" t="s">
        <v>144</v>
      </c>
      <c r="F269" s="95"/>
    </row>
    <row r="270" spans="1:6" ht="23.25" customHeight="1"/>
    <row r="271" spans="1:6" ht="23.25" customHeight="1">
      <c r="A271" s="68" t="s">
        <v>168</v>
      </c>
      <c r="B271" s="99" t="s">
        <v>37</v>
      </c>
      <c r="C271" s="99"/>
      <c r="D271" s="99"/>
      <c r="E271" s="99"/>
      <c r="F271" s="99"/>
    </row>
    <row r="272" spans="1:6" ht="23.25" customHeight="1">
      <c r="A272" s="68" t="s">
        <v>169</v>
      </c>
      <c r="B272" s="100"/>
      <c r="C272" s="100"/>
      <c r="D272" s="100"/>
      <c r="E272" s="100"/>
      <c r="F272" s="100"/>
    </row>
    <row r="273" spans="1:6" ht="23.25" customHeight="1">
      <c r="A273" s="69" t="s">
        <v>39</v>
      </c>
      <c r="B273" s="70" t="s">
        <v>40</v>
      </c>
      <c r="C273" s="70" t="s">
        <v>41</v>
      </c>
      <c r="D273" s="70" t="s">
        <v>42</v>
      </c>
      <c r="E273" s="70" t="s">
        <v>43</v>
      </c>
      <c r="F273" s="71" t="s">
        <v>44</v>
      </c>
    </row>
    <row r="274" spans="1:6" ht="23.25" customHeight="1">
      <c r="A274" s="72" t="s">
        <v>45</v>
      </c>
      <c r="B274" s="73"/>
      <c r="C274" s="73"/>
      <c r="D274" s="73"/>
      <c r="E274" s="73"/>
      <c r="F274" s="74"/>
    </row>
    <row r="275" spans="1:6" ht="23.25" customHeight="1">
      <c r="A275" s="72" t="s">
        <v>46</v>
      </c>
      <c r="B275" s="73">
        <v>5</v>
      </c>
      <c r="C275" s="73"/>
      <c r="D275" s="73"/>
      <c r="E275" s="73"/>
      <c r="F275" s="74"/>
    </row>
    <row r="276" spans="1:6" ht="23.25" customHeight="1">
      <c r="A276" s="72" t="s">
        <v>47</v>
      </c>
      <c r="B276" s="73"/>
      <c r="C276" s="73"/>
      <c r="D276" s="73"/>
      <c r="E276" s="73"/>
      <c r="F276" s="74">
        <v>3</v>
      </c>
    </row>
    <row r="277" spans="1:6" ht="23.25" customHeight="1">
      <c r="A277" s="72" t="s">
        <v>48</v>
      </c>
      <c r="B277" s="73"/>
      <c r="C277" s="73">
        <v>5</v>
      </c>
      <c r="D277" s="73"/>
      <c r="E277" s="73"/>
      <c r="F277" s="74" t="s">
        <v>49</v>
      </c>
    </row>
    <row r="278" spans="1:6" ht="23.25" customHeight="1">
      <c r="A278" s="72" t="s">
        <v>50</v>
      </c>
      <c r="B278" s="73"/>
      <c r="C278" s="73"/>
      <c r="D278" s="73"/>
      <c r="E278" s="73">
        <v>5</v>
      </c>
      <c r="F278" s="74" t="s">
        <v>51</v>
      </c>
    </row>
    <row r="279" spans="1:6" ht="23.25" customHeight="1">
      <c r="A279" s="72" t="s">
        <v>52</v>
      </c>
      <c r="B279" s="73"/>
      <c r="C279" s="73"/>
      <c r="D279" s="73">
        <v>3</v>
      </c>
      <c r="E279" s="73"/>
      <c r="F279" s="74">
        <v>5</v>
      </c>
    </row>
    <row r="280" spans="1:6" ht="23.25" customHeight="1">
      <c r="A280" s="72" t="s">
        <v>53</v>
      </c>
      <c r="B280" s="73">
        <v>3</v>
      </c>
      <c r="C280" s="73"/>
      <c r="D280" s="73"/>
      <c r="E280" s="73"/>
      <c r="F280" s="74"/>
    </row>
    <row r="281" spans="1:6" ht="23.25" customHeight="1">
      <c r="A281" s="72" t="s">
        <v>54</v>
      </c>
      <c r="B281" s="73"/>
      <c r="C281" s="73">
        <v>3</v>
      </c>
      <c r="D281" s="73">
        <v>5</v>
      </c>
      <c r="E281" s="73"/>
      <c r="F281" s="74"/>
    </row>
    <row r="282" spans="1:6" ht="23.25" customHeight="1">
      <c r="A282" s="72" t="s">
        <v>55</v>
      </c>
      <c r="B282" s="73"/>
      <c r="C282" s="73"/>
      <c r="D282" s="73"/>
      <c r="E282" s="73"/>
      <c r="F282" s="74"/>
    </row>
    <row r="283" spans="1:6" ht="23.25" customHeight="1">
      <c r="A283" s="75" t="s">
        <v>56</v>
      </c>
      <c r="B283" s="76"/>
      <c r="C283" s="76"/>
      <c r="D283" s="76" t="s">
        <v>58</v>
      </c>
      <c r="E283" s="76">
        <v>3</v>
      </c>
      <c r="F283" s="77" t="s">
        <v>58</v>
      </c>
    </row>
    <row r="284" spans="1:6" ht="23.25" customHeight="1">
      <c r="E284" s="95" t="s">
        <v>144</v>
      </c>
      <c r="F284" s="95"/>
    </row>
    <row r="285" spans="1:6" ht="23.25" customHeight="1"/>
    <row r="286" spans="1:6" ht="23.25" customHeight="1">
      <c r="A286" s="68" t="s">
        <v>170</v>
      </c>
      <c r="B286" s="99" t="s">
        <v>37</v>
      </c>
      <c r="C286" s="99"/>
      <c r="D286" s="99"/>
      <c r="E286" s="99"/>
      <c r="F286" s="99"/>
    </row>
    <row r="287" spans="1:6" ht="23.25" customHeight="1">
      <c r="A287" s="68" t="s">
        <v>169</v>
      </c>
      <c r="B287" s="100"/>
      <c r="C287" s="100"/>
      <c r="D287" s="100"/>
      <c r="E287" s="100"/>
      <c r="F287" s="100"/>
    </row>
    <row r="288" spans="1:6" ht="23.25" customHeight="1">
      <c r="A288" s="69" t="s">
        <v>39</v>
      </c>
      <c r="B288" s="70" t="s">
        <v>40</v>
      </c>
      <c r="C288" s="70" t="s">
        <v>41</v>
      </c>
      <c r="D288" s="70" t="s">
        <v>42</v>
      </c>
      <c r="E288" s="70" t="s">
        <v>43</v>
      </c>
      <c r="F288" s="71" t="s">
        <v>44</v>
      </c>
    </row>
    <row r="289" spans="1:6" ht="23.25" customHeight="1">
      <c r="A289" s="72" t="s">
        <v>45</v>
      </c>
      <c r="B289" s="73"/>
      <c r="C289" s="73"/>
      <c r="D289" s="73">
        <v>4</v>
      </c>
      <c r="E289" s="73"/>
      <c r="F289" s="74"/>
    </row>
    <row r="290" spans="1:6" ht="23.25" customHeight="1">
      <c r="A290" s="72" t="s">
        <v>46</v>
      </c>
      <c r="B290" s="73"/>
      <c r="C290" s="73"/>
      <c r="D290" s="73">
        <v>2</v>
      </c>
      <c r="E290" s="73"/>
      <c r="F290" s="74"/>
    </row>
    <row r="291" spans="1:6" ht="23.25" customHeight="1">
      <c r="A291" s="72" t="s">
        <v>47</v>
      </c>
      <c r="B291" s="73"/>
      <c r="C291" s="73">
        <v>2</v>
      </c>
      <c r="D291" s="73"/>
      <c r="E291" s="73">
        <v>4</v>
      </c>
      <c r="F291" s="74"/>
    </row>
    <row r="292" spans="1:6" ht="23.25" customHeight="1">
      <c r="A292" s="72" t="s">
        <v>48</v>
      </c>
      <c r="B292" s="73">
        <v>4</v>
      </c>
      <c r="C292" s="73"/>
      <c r="D292" s="73"/>
      <c r="E292" s="73"/>
      <c r="F292" s="74" t="s">
        <v>49</v>
      </c>
    </row>
    <row r="293" spans="1:6" ht="23.25" customHeight="1">
      <c r="A293" s="72" t="s">
        <v>50</v>
      </c>
      <c r="B293" s="73"/>
      <c r="C293" s="73"/>
      <c r="D293" s="73"/>
      <c r="E293" s="73"/>
      <c r="F293" s="74" t="s">
        <v>51</v>
      </c>
    </row>
    <row r="294" spans="1:6" ht="23.25" customHeight="1">
      <c r="A294" s="72" t="s">
        <v>52</v>
      </c>
      <c r="B294" s="73"/>
      <c r="C294" s="73"/>
      <c r="D294" s="73"/>
      <c r="E294" s="73">
        <v>2</v>
      </c>
      <c r="F294" s="74">
        <v>4</v>
      </c>
    </row>
    <row r="295" spans="1:6" ht="23.25" customHeight="1">
      <c r="A295" s="72" t="s">
        <v>53</v>
      </c>
      <c r="B295" s="73"/>
      <c r="C295" s="73">
        <v>4</v>
      </c>
      <c r="D295" s="73"/>
      <c r="E295" s="73"/>
      <c r="F295" s="74">
        <v>2</v>
      </c>
    </row>
    <row r="296" spans="1:6" ht="23.25" customHeight="1">
      <c r="A296" s="72" t="s">
        <v>54</v>
      </c>
      <c r="B296" s="73"/>
      <c r="C296" s="73"/>
      <c r="D296" s="73"/>
      <c r="E296" s="73"/>
      <c r="F296" s="74"/>
    </row>
    <row r="297" spans="1:6" ht="23.25" customHeight="1">
      <c r="A297" s="72" t="s">
        <v>55</v>
      </c>
      <c r="B297" s="73"/>
      <c r="C297" s="73"/>
      <c r="D297" s="73"/>
      <c r="E297" s="73"/>
      <c r="F297" s="74"/>
    </row>
    <row r="298" spans="1:6" ht="23.25" customHeight="1">
      <c r="A298" s="75" t="s">
        <v>56</v>
      </c>
      <c r="B298" s="76">
        <v>2</v>
      </c>
      <c r="C298" s="76"/>
      <c r="D298" s="76"/>
      <c r="E298" s="76"/>
      <c r="F298" s="77" t="s">
        <v>58</v>
      </c>
    </row>
    <row r="299" spans="1:6" ht="23.25" customHeight="1">
      <c r="E299" s="95" t="s">
        <v>144</v>
      </c>
      <c r="F299" s="95"/>
    </row>
    <row r="300" spans="1:6" ht="23.25" customHeight="1"/>
    <row r="301" spans="1:6" ht="23.25" customHeight="1">
      <c r="A301" s="68" t="s">
        <v>171</v>
      </c>
      <c r="B301" s="99" t="s">
        <v>37</v>
      </c>
      <c r="C301" s="99"/>
      <c r="D301" s="99"/>
      <c r="E301" s="99"/>
      <c r="F301" s="99"/>
    </row>
    <row r="302" spans="1:6" ht="23.25" customHeight="1">
      <c r="A302" s="68" t="s">
        <v>172</v>
      </c>
      <c r="B302" s="100"/>
      <c r="C302" s="100"/>
      <c r="D302" s="100"/>
      <c r="E302" s="100"/>
      <c r="F302" s="100"/>
    </row>
    <row r="303" spans="1:6" ht="23.25" customHeight="1">
      <c r="A303" s="69" t="s">
        <v>39</v>
      </c>
      <c r="B303" s="70" t="s">
        <v>40</v>
      </c>
      <c r="C303" s="70" t="s">
        <v>41</v>
      </c>
      <c r="D303" s="70" t="s">
        <v>42</v>
      </c>
      <c r="E303" s="70" t="s">
        <v>43</v>
      </c>
      <c r="F303" s="71" t="s">
        <v>44</v>
      </c>
    </row>
    <row r="304" spans="1:6" ht="23.25" customHeight="1">
      <c r="A304" s="72" t="s">
        <v>45</v>
      </c>
      <c r="B304" s="73"/>
      <c r="C304" s="73">
        <v>1</v>
      </c>
      <c r="D304" s="73"/>
      <c r="E304" s="73">
        <v>1</v>
      </c>
      <c r="F304" s="74"/>
    </row>
    <row r="305" spans="1:6" ht="23.25" customHeight="1">
      <c r="A305" s="72" t="s">
        <v>46</v>
      </c>
      <c r="B305" s="73"/>
      <c r="C305" s="73"/>
      <c r="D305" s="73"/>
      <c r="E305" s="73"/>
      <c r="F305" s="74"/>
    </row>
    <row r="306" spans="1:6" ht="23.25" customHeight="1">
      <c r="A306" s="72" t="s">
        <v>47</v>
      </c>
      <c r="B306" s="73"/>
      <c r="C306" s="73"/>
      <c r="D306" s="73"/>
      <c r="E306" s="73"/>
      <c r="F306" s="74"/>
    </row>
    <row r="307" spans="1:6" ht="23.25" customHeight="1">
      <c r="A307" s="72" t="s">
        <v>48</v>
      </c>
      <c r="B307" s="73"/>
      <c r="C307" s="73"/>
      <c r="D307" s="73"/>
      <c r="E307" s="73" t="s">
        <v>49</v>
      </c>
      <c r="F307" s="74"/>
    </row>
    <row r="308" spans="1:6" ht="23.25" customHeight="1">
      <c r="A308" s="72" t="s">
        <v>50</v>
      </c>
      <c r="B308" s="73"/>
      <c r="C308" s="73"/>
      <c r="D308" s="73"/>
      <c r="E308" s="73" t="s">
        <v>51</v>
      </c>
      <c r="F308" s="74">
        <v>1</v>
      </c>
    </row>
    <row r="309" spans="1:6" ht="23.25" customHeight="1">
      <c r="A309" s="72" t="s">
        <v>52</v>
      </c>
      <c r="B309" s="73">
        <v>1</v>
      </c>
      <c r="C309" s="73"/>
      <c r="D309" s="73"/>
      <c r="E309" s="73"/>
      <c r="F309" s="74"/>
    </row>
    <row r="310" spans="1:6" ht="23.25" customHeight="1">
      <c r="A310" s="72" t="s">
        <v>53</v>
      </c>
      <c r="B310" s="73"/>
      <c r="C310" s="73"/>
      <c r="E310" s="73"/>
      <c r="F310" s="74"/>
    </row>
    <row r="311" spans="1:6" ht="23.25" customHeight="1">
      <c r="A311" s="72" t="s">
        <v>54</v>
      </c>
      <c r="B311" s="73"/>
      <c r="C311" s="73"/>
      <c r="D311" s="73">
        <v>1</v>
      </c>
      <c r="E311" s="73"/>
      <c r="F311" s="74"/>
    </row>
    <row r="312" spans="1:6" ht="23.25" customHeight="1">
      <c r="A312" s="72" t="s">
        <v>55</v>
      </c>
      <c r="B312" s="73" t="s">
        <v>173</v>
      </c>
      <c r="C312" s="73"/>
      <c r="D312" s="73"/>
      <c r="E312" s="73"/>
      <c r="F312" s="74"/>
    </row>
    <row r="313" spans="1:6" ht="23.25" customHeight="1">
      <c r="A313" s="75" t="s">
        <v>56</v>
      </c>
      <c r="B313" s="76"/>
      <c r="C313" s="76"/>
      <c r="D313" s="76"/>
      <c r="E313" s="76"/>
      <c r="F313" s="77"/>
    </row>
    <row r="314" spans="1:6" ht="23.25" customHeight="1">
      <c r="E314" s="95" t="s">
        <v>144</v>
      </c>
      <c r="F314" s="95"/>
    </row>
    <row r="315" spans="1:6" ht="23.25" customHeight="1"/>
    <row r="316" spans="1:6" ht="23.25" customHeight="1">
      <c r="A316" s="68" t="s">
        <v>174</v>
      </c>
      <c r="B316" s="99" t="s">
        <v>37</v>
      </c>
      <c r="C316" s="99"/>
      <c r="D316" s="99"/>
      <c r="E316" s="99"/>
      <c r="F316" s="99"/>
    </row>
    <row r="317" spans="1:6" ht="23.25" customHeight="1">
      <c r="A317" s="68" t="s">
        <v>172</v>
      </c>
      <c r="B317" s="100"/>
      <c r="C317" s="100"/>
      <c r="D317" s="100"/>
      <c r="E317" s="100"/>
      <c r="F317" s="100"/>
    </row>
    <row r="318" spans="1:6" ht="23.25" customHeight="1">
      <c r="A318" s="69" t="s">
        <v>39</v>
      </c>
      <c r="B318" s="70" t="s">
        <v>40</v>
      </c>
      <c r="C318" s="70" t="s">
        <v>41</v>
      </c>
      <c r="D318" s="70" t="s">
        <v>42</v>
      </c>
      <c r="E318" s="70" t="s">
        <v>43</v>
      </c>
      <c r="F318" s="71" t="s">
        <v>44</v>
      </c>
    </row>
    <row r="319" spans="1:6" ht="23.25" customHeight="1">
      <c r="A319" s="72" t="s">
        <v>45</v>
      </c>
      <c r="B319" s="80"/>
      <c r="C319" s="80"/>
      <c r="D319" s="80"/>
      <c r="E319" s="80"/>
      <c r="F319" s="81" t="s">
        <v>175</v>
      </c>
    </row>
    <row r="320" spans="1:6" ht="23.25" customHeight="1">
      <c r="A320" s="72" t="s">
        <v>46</v>
      </c>
      <c r="B320" s="80"/>
      <c r="C320" s="80"/>
      <c r="D320" s="80" t="s">
        <v>176</v>
      </c>
      <c r="E320" s="80"/>
      <c r="F320" s="81"/>
    </row>
    <row r="321" spans="1:6" ht="23.25" customHeight="1">
      <c r="A321" s="72" t="s">
        <v>47</v>
      </c>
      <c r="B321" s="80"/>
      <c r="C321" s="80" t="s">
        <v>176</v>
      </c>
      <c r="D321" s="80"/>
      <c r="E321" s="80" t="s">
        <v>175</v>
      </c>
      <c r="F321" s="81"/>
    </row>
    <row r="322" spans="1:6" ht="23.25" customHeight="1">
      <c r="A322" s="72" t="s">
        <v>48</v>
      </c>
      <c r="B322" s="80"/>
      <c r="C322" s="80"/>
      <c r="D322" s="80"/>
      <c r="E322" s="82" t="s">
        <v>49</v>
      </c>
      <c r="F322" s="81"/>
    </row>
    <row r="323" spans="1:6" ht="23.25" customHeight="1">
      <c r="A323" s="72" t="s">
        <v>50</v>
      </c>
      <c r="B323" s="80"/>
      <c r="C323" s="80"/>
      <c r="D323" s="80" t="s">
        <v>175</v>
      </c>
      <c r="E323" s="82" t="s">
        <v>51</v>
      </c>
      <c r="F323" s="81"/>
    </row>
    <row r="324" spans="1:6" ht="23.25" customHeight="1">
      <c r="A324" s="72" t="s">
        <v>52</v>
      </c>
      <c r="B324" s="80" t="s">
        <v>175</v>
      </c>
      <c r="C324" s="80"/>
      <c r="D324" s="80"/>
      <c r="E324" s="80" t="s">
        <v>176</v>
      </c>
      <c r="F324" s="81"/>
    </row>
    <row r="325" spans="1:6" ht="23.25" customHeight="1">
      <c r="A325" s="72" t="s">
        <v>53</v>
      </c>
      <c r="B325" s="80"/>
      <c r="C325" s="80"/>
      <c r="D325" s="80"/>
      <c r="E325" s="80"/>
      <c r="F325" s="81" t="s">
        <v>176</v>
      </c>
    </row>
    <row r="326" spans="1:6" ht="23.25" customHeight="1">
      <c r="A326" s="72" t="s">
        <v>54</v>
      </c>
      <c r="B326" s="80"/>
      <c r="C326" s="80"/>
      <c r="D326" s="80"/>
      <c r="E326" s="80"/>
      <c r="F326" s="81"/>
    </row>
    <row r="327" spans="1:6" ht="23.25" customHeight="1">
      <c r="A327" s="72" t="s">
        <v>55</v>
      </c>
      <c r="B327" s="80"/>
      <c r="C327" s="80"/>
      <c r="D327" s="80"/>
      <c r="E327" s="80"/>
      <c r="F327" s="81"/>
    </row>
    <row r="328" spans="1:6" ht="25.5" customHeight="1">
      <c r="A328" s="75" t="s">
        <v>56</v>
      </c>
      <c r="B328" s="83" t="s">
        <v>176</v>
      </c>
      <c r="C328" s="83" t="s">
        <v>175</v>
      </c>
      <c r="D328" s="83"/>
      <c r="E328" s="83"/>
      <c r="F328" s="84"/>
    </row>
    <row r="329" spans="1:6" ht="23.25" customHeight="1">
      <c r="E329" s="95" t="s">
        <v>144</v>
      </c>
      <c r="F329" s="95"/>
    </row>
    <row r="330" spans="1:6" ht="23.25" customHeight="1"/>
    <row r="331" spans="1:6" ht="23.25" customHeight="1">
      <c r="A331" s="68" t="s">
        <v>177</v>
      </c>
      <c r="B331" s="99" t="s">
        <v>37</v>
      </c>
      <c r="C331" s="99"/>
      <c r="D331" s="99"/>
      <c r="E331" s="99"/>
      <c r="F331" s="99"/>
    </row>
    <row r="332" spans="1:6" ht="23.25" customHeight="1">
      <c r="A332" s="68" t="s">
        <v>178</v>
      </c>
      <c r="B332" s="100"/>
      <c r="C332" s="100"/>
      <c r="D332" s="100"/>
      <c r="E332" s="100"/>
      <c r="F332" s="100"/>
    </row>
    <row r="333" spans="1:6" ht="23.25" customHeight="1">
      <c r="A333" s="69" t="s">
        <v>39</v>
      </c>
      <c r="B333" s="70" t="s">
        <v>40</v>
      </c>
      <c r="C333" s="70" t="s">
        <v>41</v>
      </c>
      <c r="D333" s="70" t="s">
        <v>42</v>
      </c>
      <c r="E333" s="70" t="s">
        <v>43</v>
      </c>
      <c r="F333" s="71" t="s">
        <v>44</v>
      </c>
    </row>
    <row r="334" spans="1:6" ht="23.25" customHeight="1">
      <c r="A334" s="72" t="s">
        <v>45</v>
      </c>
      <c r="B334" s="73"/>
      <c r="C334" s="73"/>
      <c r="D334" s="73">
        <v>2</v>
      </c>
      <c r="E334" s="73"/>
      <c r="F334" s="74"/>
    </row>
    <row r="335" spans="1:6" ht="23.25" customHeight="1">
      <c r="A335" s="72" t="s">
        <v>46</v>
      </c>
      <c r="B335" s="73">
        <v>2</v>
      </c>
      <c r="C335" s="73"/>
      <c r="D335" s="73"/>
      <c r="E335" s="73">
        <v>2</v>
      </c>
      <c r="F335" s="74"/>
    </row>
    <row r="336" spans="1:6" ht="23.25" customHeight="1">
      <c r="A336" s="72" t="s">
        <v>47</v>
      </c>
      <c r="B336" s="73">
        <v>1</v>
      </c>
      <c r="C336" s="73"/>
      <c r="D336" s="73"/>
      <c r="E336" s="73"/>
      <c r="F336" s="74"/>
    </row>
    <row r="337" spans="1:6" ht="23.25" customHeight="1">
      <c r="A337" s="72" t="s">
        <v>48</v>
      </c>
      <c r="B337" s="73" t="s">
        <v>49</v>
      </c>
      <c r="C337" s="73"/>
      <c r="D337" s="73"/>
      <c r="E337" s="73"/>
      <c r="F337" s="74">
        <v>1</v>
      </c>
    </row>
    <row r="338" spans="1:6" ht="23.25" customHeight="1">
      <c r="A338" s="72" t="s">
        <v>50</v>
      </c>
      <c r="B338" s="73" t="s">
        <v>51</v>
      </c>
      <c r="C338" s="73">
        <v>1</v>
      </c>
      <c r="D338" s="73"/>
      <c r="E338" s="73"/>
      <c r="F338" s="74"/>
    </row>
    <row r="339" spans="1:6" ht="23.25" customHeight="1">
      <c r="A339" s="72" t="s">
        <v>52</v>
      </c>
      <c r="B339" s="73"/>
      <c r="C339" s="73">
        <v>2</v>
      </c>
      <c r="D339" s="73"/>
      <c r="E339" s="73"/>
      <c r="F339" s="74">
        <v>2</v>
      </c>
    </row>
    <row r="340" spans="1:6" ht="23.25" customHeight="1">
      <c r="A340" s="72" t="s">
        <v>53</v>
      </c>
      <c r="B340" s="73"/>
      <c r="C340" s="73">
        <v>2</v>
      </c>
      <c r="D340" s="73"/>
      <c r="E340" s="73">
        <v>1</v>
      </c>
      <c r="F340" s="74"/>
    </row>
    <row r="341" spans="1:6" ht="23.25" customHeight="1">
      <c r="A341" s="72" t="s">
        <v>54</v>
      </c>
      <c r="B341" s="73"/>
      <c r="C341" s="73"/>
      <c r="D341" s="73"/>
      <c r="E341" s="73"/>
      <c r="F341" s="74"/>
    </row>
    <row r="342" spans="1:6" ht="23.25" customHeight="1">
      <c r="A342" s="72" t="s">
        <v>55</v>
      </c>
      <c r="B342" s="73"/>
      <c r="C342" s="73"/>
      <c r="D342" s="73">
        <v>1</v>
      </c>
      <c r="E342" s="73"/>
      <c r="F342" s="74"/>
    </row>
    <row r="343" spans="1:6" ht="23.25" customHeight="1">
      <c r="A343" s="75" t="s">
        <v>56</v>
      </c>
      <c r="B343" s="76"/>
      <c r="C343" s="76"/>
      <c r="D343" s="76">
        <v>1</v>
      </c>
      <c r="E343" s="76"/>
      <c r="F343" s="77"/>
    </row>
    <row r="344" spans="1:6" ht="23.25" customHeight="1">
      <c r="E344" s="95" t="s">
        <v>144</v>
      </c>
      <c r="F344" s="95"/>
    </row>
    <row r="345" spans="1:6" ht="23.25" customHeight="1"/>
    <row r="346" spans="1:6" ht="23.25" customHeight="1">
      <c r="A346" s="68" t="s">
        <v>117</v>
      </c>
      <c r="B346" s="99" t="s">
        <v>37</v>
      </c>
      <c r="C346" s="99"/>
      <c r="D346" s="99"/>
      <c r="E346" s="99"/>
      <c r="F346" s="99"/>
    </row>
    <row r="347" spans="1:6" ht="23.25" customHeight="1">
      <c r="A347" s="68" t="s">
        <v>179</v>
      </c>
      <c r="B347" s="100"/>
      <c r="C347" s="100"/>
      <c r="D347" s="100"/>
      <c r="E347" s="100"/>
      <c r="F347" s="100"/>
    </row>
    <row r="348" spans="1:6" ht="23.25" customHeight="1">
      <c r="A348" s="69" t="s">
        <v>39</v>
      </c>
      <c r="B348" s="70" t="s">
        <v>40</v>
      </c>
      <c r="C348" s="70" t="s">
        <v>41</v>
      </c>
      <c r="D348" s="70" t="s">
        <v>42</v>
      </c>
      <c r="E348" s="70" t="s">
        <v>43</v>
      </c>
      <c r="F348" s="71" t="s">
        <v>44</v>
      </c>
    </row>
    <row r="349" spans="1:6" ht="23.25" customHeight="1">
      <c r="A349" s="72" t="s">
        <v>45</v>
      </c>
      <c r="B349" s="73"/>
      <c r="C349" s="73"/>
      <c r="D349" s="73"/>
      <c r="E349" s="73">
        <v>203</v>
      </c>
      <c r="F349" s="74"/>
    </row>
    <row r="350" spans="1:6" ht="23.25" customHeight="1">
      <c r="A350" s="72" t="s">
        <v>46</v>
      </c>
      <c r="B350" s="73"/>
      <c r="C350" s="73"/>
      <c r="D350" s="73"/>
      <c r="E350" s="73"/>
      <c r="F350" s="74">
        <v>101</v>
      </c>
    </row>
    <row r="351" spans="1:6" ht="23.25" customHeight="1">
      <c r="A351" s="72" t="s">
        <v>47</v>
      </c>
      <c r="B351" s="73"/>
      <c r="C351" s="73">
        <v>203</v>
      </c>
      <c r="D351" s="73"/>
      <c r="E351" s="73"/>
      <c r="F351" s="74"/>
    </row>
    <row r="352" spans="1:6" ht="23.25" customHeight="1">
      <c r="A352" s="72" t="s">
        <v>48</v>
      </c>
      <c r="B352" s="73" t="s">
        <v>49</v>
      </c>
      <c r="C352" s="73"/>
      <c r="D352" s="73">
        <v>203</v>
      </c>
      <c r="E352" s="73"/>
      <c r="F352" s="74"/>
    </row>
    <row r="353" spans="1:6" ht="23.25" customHeight="1">
      <c r="A353" s="72" t="s">
        <v>50</v>
      </c>
      <c r="B353" s="73" t="s">
        <v>51</v>
      </c>
      <c r="C353" s="73">
        <v>101</v>
      </c>
      <c r="D353" s="73">
        <v>203</v>
      </c>
      <c r="E353" s="73"/>
      <c r="F353" s="74"/>
    </row>
    <row r="354" spans="1:6" ht="23.25" customHeight="1">
      <c r="A354" s="72" t="s">
        <v>52</v>
      </c>
      <c r="B354" s="73">
        <v>203</v>
      </c>
      <c r="C354" s="73"/>
      <c r="D354" s="73"/>
      <c r="E354" s="73"/>
      <c r="F354" s="74"/>
    </row>
    <row r="355" spans="1:6" ht="23.25" customHeight="1">
      <c r="A355" s="72" t="s">
        <v>53</v>
      </c>
      <c r="B355" s="73"/>
      <c r="C355" s="73"/>
      <c r="D355" s="73"/>
      <c r="E355" s="73"/>
      <c r="F355" s="74">
        <v>203</v>
      </c>
    </row>
    <row r="356" spans="1:6" ht="23.25" customHeight="1">
      <c r="A356" s="72" t="s">
        <v>54</v>
      </c>
      <c r="B356" s="73"/>
      <c r="C356" s="73"/>
      <c r="D356" s="73"/>
      <c r="E356" s="73"/>
      <c r="F356" s="74"/>
    </row>
    <row r="357" spans="1:6" ht="23.25" customHeight="1">
      <c r="A357" s="72" t="s">
        <v>55</v>
      </c>
      <c r="B357" s="73"/>
      <c r="C357" s="73"/>
      <c r="D357" s="73"/>
      <c r="E357" s="73"/>
      <c r="F357" s="74"/>
    </row>
    <row r="358" spans="1:6" ht="23.25" customHeight="1">
      <c r="A358" s="75" t="s">
        <v>56</v>
      </c>
      <c r="B358" s="76"/>
      <c r="C358" s="76"/>
      <c r="D358" s="76"/>
      <c r="E358" s="76"/>
      <c r="F358" s="77"/>
    </row>
    <row r="359" spans="1:6" ht="23.25" customHeight="1">
      <c r="E359" s="95" t="s">
        <v>57</v>
      </c>
      <c r="F359" s="95"/>
    </row>
    <row r="360" spans="1:6" ht="23.25" customHeight="1"/>
    <row r="361" spans="1:6" ht="23.25" customHeight="1">
      <c r="A361" s="68" t="s">
        <v>180</v>
      </c>
      <c r="B361" s="99" t="s">
        <v>37</v>
      </c>
      <c r="C361" s="99"/>
      <c r="D361" s="99"/>
      <c r="E361" s="99"/>
      <c r="F361" s="99"/>
    </row>
    <row r="362" spans="1:6" ht="23.25" customHeight="1">
      <c r="A362" s="68" t="s">
        <v>181</v>
      </c>
      <c r="B362" s="100"/>
      <c r="C362" s="100"/>
      <c r="D362" s="100"/>
      <c r="E362" s="100"/>
      <c r="F362" s="100"/>
    </row>
    <row r="363" spans="1:6" ht="23.25" customHeight="1">
      <c r="A363" s="69" t="s">
        <v>39</v>
      </c>
      <c r="B363" s="70" t="s">
        <v>40</v>
      </c>
      <c r="C363" s="70" t="s">
        <v>41</v>
      </c>
      <c r="D363" s="70" t="s">
        <v>42</v>
      </c>
      <c r="E363" s="70" t="s">
        <v>43</v>
      </c>
      <c r="F363" s="71" t="s">
        <v>44</v>
      </c>
    </row>
    <row r="364" spans="1:6" ht="23.25" customHeight="1">
      <c r="A364" s="72" t="s">
        <v>45</v>
      </c>
      <c r="B364" s="73"/>
      <c r="C364" s="73"/>
      <c r="D364" s="73">
        <v>3</v>
      </c>
      <c r="E364" s="73"/>
      <c r="F364" s="74">
        <v>2</v>
      </c>
    </row>
    <row r="365" spans="1:6" ht="23.25" customHeight="1">
      <c r="A365" s="72" t="s">
        <v>46</v>
      </c>
      <c r="B365" s="73"/>
      <c r="C365" s="73"/>
      <c r="D365" s="73"/>
      <c r="E365" s="73">
        <v>3</v>
      </c>
      <c r="F365" s="74"/>
    </row>
    <row r="366" spans="1:6" ht="23.25" customHeight="1">
      <c r="A366" s="72" t="s">
        <v>47</v>
      </c>
      <c r="B366" s="73">
        <v>3</v>
      </c>
      <c r="C366" s="73"/>
      <c r="D366" s="73">
        <v>1</v>
      </c>
      <c r="E366" s="73">
        <v>2</v>
      </c>
      <c r="F366" s="74"/>
    </row>
    <row r="367" spans="1:6" ht="23.25" customHeight="1">
      <c r="A367" s="72" t="s">
        <v>48</v>
      </c>
      <c r="B367" s="73" t="s">
        <v>49</v>
      </c>
      <c r="C367" s="73">
        <v>1</v>
      </c>
      <c r="D367" s="73"/>
      <c r="E367" s="73"/>
      <c r="F367" s="74"/>
    </row>
    <row r="368" spans="1:6" ht="23.25" customHeight="1">
      <c r="A368" s="72" t="s">
        <v>50</v>
      </c>
      <c r="B368" s="73" t="s">
        <v>51</v>
      </c>
      <c r="C368" s="73"/>
      <c r="D368" s="73">
        <v>2</v>
      </c>
      <c r="E368" s="73"/>
      <c r="F368" s="74"/>
    </row>
    <row r="369" spans="1:6" ht="23.25" customHeight="1">
      <c r="A369" s="72" t="s">
        <v>52</v>
      </c>
      <c r="B369" s="73">
        <v>2</v>
      </c>
      <c r="C369" s="73"/>
      <c r="D369" s="73"/>
      <c r="E369" s="73">
        <v>1</v>
      </c>
      <c r="F369" s="74"/>
    </row>
    <row r="370" spans="1:6" ht="23.25" customHeight="1">
      <c r="A370" s="72" t="s">
        <v>53</v>
      </c>
      <c r="B370" s="73"/>
      <c r="C370" s="73"/>
      <c r="D370" s="73"/>
      <c r="E370" s="73"/>
      <c r="F370" s="74">
        <v>1</v>
      </c>
    </row>
    <row r="371" spans="1:6" ht="23.25" customHeight="1">
      <c r="A371" s="72" t="s">
        <v>54</v>
      </c>
      <c r="B371" s="73"/>
      <c r="C371" s="73"/>
      <c r="D371" s="73"/>
      <c r="E371" s="73"/>
      <c r="F371" s="74">
        <v>3</v>
      </c>
    </row>
    <row r="372" spans="1:6" ht="23.25" customHeight="1">
      <c r="A372" s="72" t="s">
        <v>55</v>
      </c>
      <c r="B372" s="73"/>
      <c r="C372" s="73">
        <v>3</v>
      </c>
      <c r="D372" s="73"/>
      <c r="E372" s="73"/>
      <c r="F372" s="74"/>
    </row>
    <row r="373" spans="1:6" ht="23.25" customHeight="1">
      <c r="A373" s="75" t="s">
        <v>56</v>
      </c>
      <c r="B373" s="76">
        <v>1</v>
      </c>
      <c r="C373" s="76">
        <v>2</v>
      </c>
      <c r="D373" s="76"/>
      <c r="E373" s="76"/>
      <c r="F373" s="77"/>
    </row>
    <row r="374" spans="1:6" ht="23.25" customHeight="1">
      <c r="E374" s="95" t="s">
        <v>144</v>
      </c>
      <c r="F374" s="95"/>
    </row>
    <row r="375" spans="1:6" ht="23.25" customHeight="1"/>
    <row r="376" spans="1:6" ht="23.25" customHeight="1">
      <c r="A376" s="68" t="s">
        <v>123</v>
      </c>
      <c r="B376" s="99" t="s">
        <v>37</v>
      </c>
      <c r="C376" s="99"/>
      <c r="D376" s="99"/>
      <c r="E376" s="99"/>
      <c r="F376" s="99"/>
    </row>
    <row r="377" spans="1:6" ht="23.25" customHeight="1">
      <c r="A377" s="68" t="s">
        <v>182</v>
      </c>
      <c r="B377" s="100"/>
      <c r="C377" s="100"/>
      <c r="D377" s="100"/>
      <c r="E377" s="100"/>
      <c r="F377" s="100"/>
    </row>
    <row r="378" spans="1:6" ht="23.25" customHeight="1">
      <c r="A378" s="69" t="s">
        <v>39</v>
      </c>
      <c r="B378" s="70" t="s">
        <v>40</v>
      </c>
      <c r="C378" s="70" t="s">
        <v>41</v>
      </c>
      <c r="D378" s="70" t="s">
        <v>42</v>
      </c>
      <c r="E378" s="70" t="s">
        <v>43</v>
      </c>
      <c r="F378" s="71" t="s">
        <v>44</v>
      </c>
    </row>
    <row r="379" spans="1:6" ht="23.25" customHeight="1">
      <c r="A379" s="72" t="s">
        <v>45</v>
      </c>
      <c r="B379" s="73"/>
      <c r="C379" s="73"/>
      <c r="D379" s="73"/>
      <c r="E379" s="73"/>
      <c r="F379" s="74">
        <v>205</v>
      </c>
    </row>
    <row r="380" spans="1:6" ht="23.25" customHeight="1">
      <c r="A380" s="72" t="s">
        <v>46</v>
      </c>
      <c r="B380" s="73"/>
      <c r="C380" s="73"/>
      <c r="D380" s="73">
        <v>204</v>
      </c>
      <c r="E380" s="73"/>
      <c r="F380" s="74"/>
    </row>
    <row r="381" spans="1:6" ht="23.25" customHeight="1">
      <c r="A381" s="72" t="s">
        <v>47</v>
      </c>
      <c r="B381" s="73"/>
      <c r="C381" s="73">
        <v>204</v>
      </c>
      <c r="D381" s="73"/>
      <c r="E381" s="73">
        <v>205</v>
      </c>
      <c r="F381" s="74"/>
    </row>
    <row r="382" spans="1:6" ht="23.25" customHeight="1">
      <c r="A382" s="72" t="s">
        <v>48</v>
      </c>
      <c r="B382" s="73" t="s">
        <v>49</v>
      </c>
      <c r="C382" s="73"/>
      <c r="D382" s="73"/>
      <c r="E382" s="73">
        <v>104</v>
      </c>
      <c r="F382" s="74"/>
    </row>
    <row r="383" spans="1:6" ht="23.25" customHeight="1">
      <c r="A383" s="72" t="s">
        <v>50</v>
      </c>
      <c r="B383" s="73" t="s">
        <v>51</v>
      </c>
      <c r="C383" s="73"/>
      <c r="D383" s="73">
        <v>205</v>
      </c>
      <c r="E383" s="73"/>
      <c r="F383" s="74"/>
    </row>
    <row r="384" spans="1:6" ht="23.25" customHeight="1">
      <c r="A384" s="72" t="s">
        <v>52</v>
      </c>
      <c r="B384" s="73">
        <v>205</v>
      </c>
      <c r="C384" s="73"/>
      <c r="D384" s="73"/>
      <c r="E384" s="73">
        <v>204</v>
      </c>
      <c r="F384" s="74"/>
    </row>
    <row r="385" spans="1:6" ht="23.25" customHeight="1">
      <c r="A385" s="72" t="s">
        <v>53</v>
      </c>
      <c r="B385" s="73">
        <v>204</v>
      </c>
      <c r="C385" s="73"/>
      <c r="D385" s="73"/>
      <c r="E385" s="73"/>
      <c r="F385" s="74"/>
    </row>
    <row r="386" spans="1:6" ht="23.25" customHeight="1">
      <c r="A386" s="72" t="s">
        <v>54</v>
      </c>
      <c r="B386" s="73"/>
      <c r="C386" s="73"/>
      <c r="D386" s="73"/>
      <c r="E386" s="73"/>
      <c r="F386" s="74">
        <v>204</v>
      </c>
    </row>
    <row r="387" spans="1:6" ht="23.25" customHeight="1">
      <c r="A387" s="72" t="s">
        <v>55</v>
      </c>
      <c r="B387" s="73"/>
      <c r="C387" s="73">
        <v>104</v>
      </c>
      <c r="D387" s="73"/>
      <c r="E387" s="73"/>
      <c r="F387" s="74"/>
    </row>
    <row r="388" spans="1:6" ht="23.25" customHeight="1">
      <c r="A388" s="75" t="s">
        <v>56</v>
      </c>
      <c r="B388" s="76"/>
      <c r="C388" s="76">
        <v>205</v>
      </c>
      <c r="D388" s="76"/>
      <c r="E388" s="76"/>
      <c r="F388" s="77"/>
    </row>
    <row r="389" spans="1:6" ht="23.25" customHeight="1">
      <c r="E389" s="95" t="s">
        <v>57</v>
      </c>
      <c r="F389" s="95"/>
    </row>
    <row r="390" spans="1:6" ht="23.25" customHeight="1"/>
    <row r="391" spans="1:6" ht="23.25" customHeight="1">
      <c r="A391" s="68" t="s">
        <v>183</v>
      </c>
      <c r="B391" s="99" t="s">
        <v>37</v>
      </c>
      <c r="C391" s="99"/>
      <c r="D391" s="99"/>
      <c r="E391" s="99"/>
      <c r="F391" s="99"/>
    </row>
    <row r="392" spans="1:6" ht="23.25" customHeight="1">
      <c r="A392" s="68" t="s">
        <v>184</v>
      </c>
      <c r="B392" s="100"/>
      <c r="C392" s="100"/>
      <c r="D392" s="100"/>
      <c r="E392" s="100"/>
      <c r="F392" s="100"/>
    </row>
    <row r="393" spans="1:6" ht="23.25" customHeight="1">
      <c r="A393" s="69" t="s">
        <v>39</v>
      </c>
      <c r="B393" s="70" t="s">
        <v>40</v>
      </c>
      <c r="C393" s="70" t="s">
        <v>41</v>
      </c>
      <c r="D393" s="70" t="s">
        <v>42</v>
      </c>
      <c r="E393" s="70" t="s">
        <v>43</v>
      </c>
      <c r="F393" s="71" t="s">
        <v>44</v>
      </c>
    </row>
    <row r="394" spans="1:6" ht="23.25" customHeight="1">
      <c r="A394" s="72" t="s">
        <v>45</v>
      </c>
      <c r="B394" s="73"/>
      <c r="C394" s="73"/>
      <c r="D394" s="73"/>
      <c r="E394" s="73"/>
      <c r="F394" s="74"/>
    </row>
    <row r="395" spans="1:6" ht="23.25" customHeight="1">
      <c r="A395" s="72" t="s">
        <v>46</v>
      </c>
      <c r="B395" s="73"/>
      <c r="C395" s="73"/>
      <c r="D395" s="73" t="s">
        <v>49</v>
      </c>
      <c r="E395" s="73"/>
      <c r="F395" s="74"/>
    </row>
    <row r="396" spans="1:6" ht="23.25" customHeight="1">
      <c r="A396" s="72" t="s">
        <v>47</v>
      </c>
      <c r="B396" s="73"/>
      <c r="C396" s="73"/>
      <c r="D396" s="73" t="s">
        <v>51</v>
      </c>
      <c r="E396" s="73"/>
      <c r="F396" s="74"/>
    </row>
    <row r="397" spans="1:6" ht="23.25" customHeight="1">
      <c r="A397" s="72" t="s">
        <v>48</v>
      </c>
      <c r="B397" s="73"/>
      <c r="C397" s="73"/>
      <c r="D397" s="73"/>
      <c r="E397" s="73"/>
      <c r="F397" s="74"/>
    </row>
    <row r="398" spans="1:6" ht="23.25" customHeight="1">
      <c r="A398" s="72" t="s">
        <v>50</v>
      </c>
      <c r="B398" s="73"/>
      <c r="C398" s="73"/>
      <c r="D398" s="73"/>
      <c r="E398" s="73">
        <v>3</v>
      </c>
      <c r="F398" s="74"/>
    </row>
    <row r="399" spans="1:6" ht="23.25" customHeight="1">
      <c r="A399" s="72" t="s">
        <v>52</v>
      </c>
      <c r="B399" s="73"/>
      <c r="C399" s="73"/>
      <c r="D399" s="73"/>
      <c r="E399" s="73"/>
      <c r="F399" s="74"/>
    </row>
    <row r="400" spans="1:6" ht="23.25" customHeight="1">
      <c r="A400" s="72" t="s">
        <v>53</v>
      </c>
      <c r="B400" s="73"/>
      <c r="C400" s="73"/>
      <c r="D400" s="73"/>
      <c r="E400" s="73"/>
      <c r="F400" s="74"/>
    </row>
    <row r="401" spans="1:6" ht="23.25" customHeight="1">
      <c r="A401" s="72" t="s">
        <v>54</v>
      </c>
      <c r="B401" s="73"/>
      <c r="C401" s="73">
        <v>1</v>
      </c>
      <c r="D401" s="73">
        <v>2</v>
      </c>
      <c r="E401" s="73"/>
      <c r="F401" s="74"/>
    </row>
    <row r="402" spans="1:6" ht="23.25" customHeight="1">
      <c r="A402" s="72" t="s">
        <v>55</v>
      </c>
      <c r="B402" s="73"/>
      <c r="C402" s="73"/>
      <c r="D402" s="73"/>
      <c r="E402" s="73">
        <v>2</v>
      </c>
      <c r="F402" s="74"/>
    </row>
    <row r="403" spans="1:6" ht="23.25" customHeight="1">
      <c r="A403" s="75" t="s">
        <v>56</v>
      </c>
      <c r="B403" s="76"/>
      <c r="C403" s="76">
        <v>3</v>
      </c>
      <c r="D403" s="76"/>
      <c r="E403" s="76">
        <v>1</v>
      </c>
      <c r="F403" s="77"/>
    </row>
    <row r="404" spans="1:6" ht="23.25" customHeight="1">
      <c r="E404" s="95" t="s">
        <v>144</v>
      </c>
      <c r="F404" s="95"/>
    </row>
    <row r="405" spans="1:6" ht="23.25" customHeight="1"/>
    <row r="406" spans="1:6" ht="23.25" customHeight="1">
      <c r="A406" s="68" t="s">
        <v>185</v>
      </c>
      <c r="B406" s="99" t="s">
        <v>37</v>
      </c>
      <c r="C406" s="99"/>
      <c r="D406" s="99"/>
      <c r="E406" s="99"/>
      <c r="F406" s="99"/>
    </row>
    <row r="407" spans="1:6" ht="23.25" customHeight="1">
      <c r="A407" s="68" t="s">
        <v>184</v>
      </c>
      <c r="B407" s="100"/>
      <c r="C407" s="100"/>
      <c r="D407" s="100"/>
      <c r="E407" s="100"/>
      <c r="F407" s="100"/>
    </row>
    <row r="408" spans="1:6" ht="23.25" customHeight="1">
      <c r="A408" s="69" t="s">
        <v>39</v>
      </c>
      <c r="B408" s="70" t="s">
        <v>40</v>
      </c>
      <c r="C408" s="70" t="s">
        <v>41</v>
      </c>
      <c r="D408" s="70" t="s">
        <v>42</v>
      </c>
      <c r="E408" s="70" t="s">
        <v>43</v>
      </c>
      <c r="F408" s="71" t="s">
        <v>44</v>
      </c>
    </row>
    <row r="409" spans="1:6" ht="23.25" customHeight="1">
      <c r="A409" s="72" t="s">
        <v>45</v>
      </c>
      <c r="B409" s="73"/>
      <c r="C409" s="73"/>
      <c r="D409" s="73"/>
      <c r="E409" s="73"/>
      <c r="F409" s="74"/>
    </row>
    <row r="410" spans="1:6" ht="23.25" customHeight="1">
      <c r="A410" s="72" t="s">
        <v>46</v>
      </c>
      <c r="B410" s="73"/>
      <c r="C410" s="73"/>
      <c r="D410" s="73" t="s">
        <v>49</v>
      </c>
      <c r="E410" s="73"/>
      <c r="F410" s="74"/>
    </row>
    <row r="411" spans="1:6" ht="23.25" customHeight="1">
      <c r="A411" s="72" t="s">
        <v>47</v>
      </c>
      <c r="B411" s="73"/>
      <c r="C411" s="73"/>
      <c r="D411" s="73" t="s">
        <v>51</v>
      </c>
      <c r="E411" s="73"/>
      <c r="F411" s="74"/>
    </row>
    <row r="412" spans="1:6" ht="23.25" customHeight="1">
      <c r="A412" s="72" t="s">
        <v>48</v>
      </c>
      <c r="B412" s="73"/>
      <c r="C412" s="73"/>
      <c r="D412" s="73"/>
      <c r="E412" s="73"/>
      <c r="F412" s="74"/>
    </row>
    <row r="413" spans="1:6" ht="23.25" customHeight="1">
      <c r="A413" s="72" t="s">
        <v>50</v>
      </c>
      <c r="B413" s="73"/>
      <c r="C413" s="73"/>
      <c r="D413" s="73"/>
      <c r="E413" s="73"/>
      <c r="F413" s="74"/>
    </row>
    <row r="414" spans="1:6" ht="23.25" customHeight="1">
      <c r="A414" s="72" t="s">
        <v>52</v>
      </c>
      <c r="B414" s="73"/>
      <c r="C414" s="73"/>
      <c r="D414" s="73"/>
      <c r="E414" s="73"/>
      <c r="F414" s="74"/>
    </row>
    <row r="415" spans="1:6" ht="23.25" customHeight="1">
      <c r="A415" s="72" t="s">
        <v>53</v>
      </c>
      <c r="B415" s="73"/>
      <c r="C415" s="73"/>
      <c r="D415" s="73"/>
      <c r="E415" s="73"/>
      <c r="F415" s="74"/>
    </row>
    <row r="416" spans="1:6" ht="23.25" customHeight="1">
      <c r="A416" s="72" t="s">
        <v>54</v>
      </c>
      <c r="B416" s="73"/>
      <c r="C416" s="73"/>
      <c r="D416" s="73"/>
      <c r="E416" s="73">
        <v>5</v>
      </c>
      <c r="F416" s="74"/>
    </row>
    <row r="417" spans="1:6" ht="23.25" customHeight="1">
      <c r="A417" s="72" t="s">
        <v>55</v>
      </c>
      <c r="B417" s="73"/>
      <c r="C417" s="73">
        <v>5</v>
      </c>
      <c r="D417" s="73"/>
      <c r="E417" s="73">
        <v>4</v>
      </c>
      <c r="F417" s="74"/>
    </row>
    <row r="418" spans="1:6" ht="23.25" customHeight="1">
      <c r="A418" s="75" t="s">
        <v>56</v>
      </c>
      <c r="B418" s="76"/>
      <c r="C418" s="76">
        <v>4</v>
      </c>
      <c r="D418" s="76"/>
      <c r="E418" s="76"/>
      <c r="F418" s="77"/>
    </row>
    <row r="419" spans="1:6" ht="23.25" customHeight="1">
      <c r="E419" s="95" t="s">
        <v>144</v>
      </c>
      <c r="F419" s="95"/>
    </row>
    <row r="420" spans="1:6" ht="23.25" customHeight="1"/>
  </sheetData>
  <mergeCells count="56">
    <mergeCell ref="B1:F2"/>
    <mergeCell ref="B31:F32"/>
    <mergeCell ref="B46:F47"/>
    <mergeCell ref="B16:F17"/>
    <mergeCell ref="B301:F302"/>
    <mergeCell ref="B316:F317"/>
    <mergeCell ref="B61:F62"/>
    <mergeCell ref="B76:F77"/>
    <mergeCell ref="B91:F92"/>
    <mergeCell ref="B106:F107"/>
    <mergeCell ref="B121:F122"/>
    <mergeCell ref="B136:F137"/>
    <mergeCell ref="B151:F152"/>
    <mergeCell ref="B166:F167"/>
    <mergeCell ref="B256:F257"/>
    <mergeCell ref="B271:F272"/>
    <mergeCell ref="B286:F287"/>
    <mergeCell ref="B226:F227"/>
    <mergeCell ref="B241:F242"/>
    <mergeCell ref="B196:F197"/>
    <mergeCell ref="E389:F389"/>
    <mergeCell ref="E404:F404"/>
    <mergeCell ref="E419:F419"/>
    <mergeCell ref="B406:F407"/>
    <mergeCell ref="B361:F362"/>
    <mergeCell ref="B376:F377"/>
    <mergeCell ref="B391:F392"/>
    <mergeCell ref="E314:F314"/>
    <mergeCell ref="E329:F329"/>
    <mergeCell ref="E344:F344"/>
    <mergeCell ref="E359:F359"/>
    <mergeCell ref="E374:F374"/>
    <mergeCell ref="B331:F332"/>
    <mergeCell ref="B346:F347"/>
    <mergeCell ref="E239:F239"/>
    <mergeCell ref="E254:F254"/>
    <mergeCell ref="E269:F269"/>
    <mergeCell ref="E284:F284"/>
    <mergeCell ref="E299:F299"/>
    <mergeCell ref="E164:F164"/>
    <mergeCell ref="E179:F179"/>
    <mergeCell ref="E194:F194"/>
    <mergeCell ref="E209:F209"/>
    <mergeCell ref="E224:F224"/>
    <mergeCell ref="B211:F212"/>
    <mergeCell ref="B181:F182"/>
    <mergeCell ref="E89:F89"/>
    <mergeCell ref="E104:F104"/>
    <mergeCell ref="E119:F119"/>
    <mergeCell ref="E134:F134"/>
    <mergeCell ref="E149:F149"/>
    <mergeCell ref="E14:F14"/>
    <mergeCell ref="E29:F29"/>
    <mergeCell ref="E44:F44"/>
    <mergeCell ref="E59:F59"/>
    <mergeCell ref="E74:F74"/>
  </mergeCells>
  <phoneticPr fontId="53" type="noConversion"/>
  <conditionalFormatting sqref="A393:A403 A408:A418 B393:F394 B408:F409 A363:A373 B363:F364 A378:A388 B378:F379 A303:A313 A318:A328 A333:A343 A348:A358 F318 B303:F304 B333:F334 B348:F349 B318:E319 A258:A268 A273:A283 A288:A298 B258:F259 B273:F274 B288:F289 A228:A238 A243:A253 B228:F229 E63 A3:A13 B3:F4 A33:A43 A48:A58 A63:A73 A78:A88 A93:A103 A108:A118 A123:A133 A138:A148 A153:A163 A168:A178 A183:A193 A198:A208 A213:A223 B183:F184 B33:F34 B48:F49 B78:F79 B93:F94 B108:F109 B123:F124 B138:F139 B153:F154 B168:F169 F183:F185 B198:F199 B5:B12 B213:F214 B63:D64 F63:F64 B243:C244 E243:F244 D243">
    <cfRule type="expression" dxfId="5" priority="3">
      <formula>#REF!&lt;&gt;""</formula>
    </cfRule>
  </conditionalFormatting>
  <conditionalFormatting sqref="A18:A28 B18:F19 B20:B27">
    <cfRule type="expression" dxfId="4" priority="1">
      <formula>#REF!&lt;&gt;""</formula>
    </cfRule>
  </conditionalFormatting>
  <pageMargins left="0.7" right="0.7" top="0.75" bottom="0.75" header="0.3" footer="0.3"/>
  <pageSetup paperSize="9" orientation="portrait" horizontalDpi="300" verticalDpi="300"/>
  <ignoredErrors>
    <ignoredError sqref="A154:A163 A124:A1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779"/>
  <sheetViews>
    <sheetView topLeftCell="A737" workbookViewId="0">
      <selection activeCell="H751" sqref="H751"/>
    </sheetView>
  </sheetViews>
  <sheetFormatPr defaultColWidth="11.875" defaultRowHeight="14.25"/>
  <cols>
    <col min="1" max="1" width="15.25" style="66" customWidth="1"/>
    <col min="2" max="6" width="11.875" style="67"/>
  </cols>
  <sheetData>
    <row r="1" spans="1:6" ht="23.25" customHeight="1">
      <c r="A1" s="68" t="s">
        <v>186</v>
      </c>
      <c r="B1" s="99" t="s">
        <v>37</v>
      </c>
      <c r="C1" s="99"/>
      <c r="D1" s="99"/>
      <c r="E1" s="99"/>
      <c r="F1" s="99"/>
    </row>
    <row r="2" spans="1:6" ht="22.5" customHeight="1">
      <c r="A2" s="68" t="s">
        <v>187</v>
      </c>
      <c r="B2" s="100"/>
      <c r="C2" s="100"/>
      <c r="D2" s="100"/>
      <c r="E2" s="100"/>
      <c r="F2" s="100"/>
    </row>
    <row r="3" spans="1:6" ht="23.25" customHeight="1">
      <c r="A3" s="69" t="s">
        <v>39</v>
      </c>
      <c r="B3" s="70" t="s">
        <v>40</v>
      </c>
      <c r="C3" s="70" t="s">
        <v>41</v>
      </c>
      <c r="D3" s="70" t="s">
        <v>42</v>
      </c>
      <c r="E3" s="70" t="s">
        <v>43</v>
      </c>
      <c r="F3" s="71" t="s">
        <v>44</v>
      </c>
    </row>
    <row r="4" spans="1:6" ht="23.25" customHeight="1">
      <c r="A4" s="72" t="s">
        <v>45</v>
      </c>
      <c r="B4" s="73"/>
      <c r="C4" s="73">
        <v>1</v>
      </c>
      <c r="D4" s="73"/>
      <c r="E4" s="73"/>
      <c r="F4" s="74"/>
    </row>
    <row r="5" spans="1:6" ht="23.25" customHeight="1">
      <c r="A5" s="72" t="s">
        <v>46</v>
      </c>
      <c r="B5" s="73"/>
      <c r="C5" s="73">
        <v>1</v>
      </c>
      <c r="D5" s="73"/>
      <c r="E5" s="73"/>
      <c r="F5" s="74"/>
    </row>
    <row r="6" spans="1:6" ht="23.25" customHeight="1">
      <c r="A6" s="72" t="s">
        <v>47</v>
      </c>
      <c r="B6" s="73"/>
      <c r="C6" s="73"/>
      <c r="D6" s="73"/>
      <c r="E6" s="73"/>
      <c r="F6" s="74">
        <v>1</v>
      </c>
    </row>
    <row r="7" spans="1:6" ht="23.25" customHeight="1">
      <c r="A7" s="72" t="s">
        <v>48</v>
      </c>
      <c r="B7" s="73"/>
      <c r="C7" s="73" t="s">
        <v>49</v>
      </c>
      <c r="D7" s="73"/>
      <c r="E7" s="73">
        <v>1</v>
      </c>
      <c r="F7" s="74">
        <v>1</v>
      </c>
    </row>
    <row r="8" spans="1:6" ht="23.25" customHeight="1">
      <c r="A8" s="72" t="s">
        <v>50</v>
      </c>
      <c r="B8" s="73"/>
      <c r="C8" s="73" t="s">
        <v>51</v>
      </c>
      <c r="D8" s="73"/>
      <c r="E8" s="73">
        <v>1</v>
      </c>
      <c r="F8" s="74"/>
    </row>
    <row r="9" spans="1:6" ht="23.25" customHeight="1">
      <c r="A9" s="72" t="s">
        <v>52</v>
      </c>
      <c r="B9" s="73">
        <v>1</v>
      </c>
      <c r="C9" s="73"/>
      <c r="D9" s="73"/>
      <c r="E9" s="73"/>
      <c r="F9" s="74"/>
    </row>
    <row r="10" spans="1:6" ht="23.25" customHeight="1">
      <c r="A10" s="72" t="s">
        <v>53</v>
      </c>
      <c r="B10" s="73">
        <v>1</v>
      </c>
      <c r="C10" s="73"/>
      <c r="D10" s="73"/>
      <c r="E10" s="73"/>
      <c r="F10" s="74"/>
    </row>
    <row r="11" spans="1:6" ht="23.25" customHeight="1">
      <c r="A11" s="72" t="s">
        <v>54</v>
      </c>
      <c r="B11" s="73"/>
      <c r="C11" s="73"/>
      <c r="D11" s="73"/>
      <c r="E11" s="73"/>
      <c r="F11" s="74"/>
    </row>
    <row r="12" spans="1:6" ht="23.25" customHeight="1">
      <c r="A12" s="72" t="s">
        <v>55</v>
      </c>
      <c r="B12" s="73"/>
      <c r="C12" s="73"/>
      <c r="D12" s="73">
        <v>1</v>
      </c>
      <c r="E12" s="73"/>
      <c r="F12" s="74"/>
    </row>
    <row r="13" spans="1:6" ht="23.25" customHeight="1">
      <c r="A13" s="75" t="s">
        <v>56</v>
      </c>
      <c r="B13" s="76"/>
      <c r="C13" s="76"/>
      <c r="D13" s="76">
        <v>1</v>
      </c>
      <c r="E13" s="76"/>
      <c r="F13" s="77"/>
    </row>
    <row r="14" spans="1:6" ht="23.25" customHeight="1">
      <c r="E14" s="95" t="s">
        <v>188</v>
      </c>
      <c r="F14" s="95"/>
    </row>
    <row r="15" spans="1:6" ht="23.25" customHeight="1">
      <c r="A15" s="66" t="s">
        <v>58</v>
      </c>
    </row>
    <row r="16" spans="1:6" ht="23.25" customHeight="1">
      <c r="A16" s="68" t="s">
        <v>189</v>
      </c>
      <c r="B16" s="99" t="s">
        <v>37</v>
      </c>
      <c r="C16" s="99"/>
      <c r="D16" s="99"/>
      <c r="E16" s="99"/>
      <c r="F16" s="99"/>
    </row>
    <row r="17" spans="1:6" ht="23.25" customHeight="1">
      <c r="A17" s="68" t="s">
        <v>187</v>
      </c>
      <c r="B17" s="100"/>
      <c r="C17" s="100"/>
      <c r="D17" s="100"/>
      <c r="E17" s="100"/>
      <c r="F17" s="100"/>
    </row>
    <row r="18" spans="1:6" ht="23.25" customHeight="1">
      <c r="A18" s="69" t="s">
        <v>39</v>
      </c>
      <c r="B18" s="70" t="s">
        <v>40</v>
      </c>
      <c r="C18" s="70" t="s">
        <v>41</v>
      </c>
      <c r="D18" s="70" t="s">
        <v>42</v>
      </c>
      <c r="E18" s="70" t="s">
        <v>43</v>
      </c>
      <c r="F18" s="71" t="s">
        <v>44</v>
      </c>
    </row>
    <row r="19" spans="1:6" ht="23.25" customHeight="1">
      <c r="A19" s="72" t="s">
        <v>45</v>
      </c>
      <c r="B19" s="73"/>
      <c r="C19" s="73"/>
      <c r="D19" s="73">
        <v>2</v>
      </c>
      <c r="E19" s="73"/>
      <c r="F19" s="74"/>
    </row>
    <row r="20" spans="1:6" ht="23.25" customHeight="1">
      <c r="A20" s="72" t="s">
        <v>46</v>
      </c>
      <c r="B20" s="73"/>
      <c r="C20" s="73"/>
      <c r="D20" s="73">
        <v>2</v>
      </c>
      <c r="E20" s="73"/>
      <c r="F20" s="74"/>
    </row>
    <row r="21" spans="1:6" ht="23.25" customHeight="1">
      <c r="A21" s="72" t="s">
        <v>47</v>
      </c>
      <c r="B21" s="73"/>
      <c r="C21" s="73"/>
      <c r="D21" s="73"/>
      <c r="E21" s="73">
        <v>2</v>
      </c>
      <c r="F21" s="74"/>
    </row>
    <row r="22" spans="1:6" ht="23.25" customHeight="1">
      <c r="A22" s="72" t="s">
        <v>48</v>
      </c>
      <c r="B22" s="73">
        <v>2</v>
      </c>
      <c r="C22" s="73" t="s">
        <v>49</v>
      </c>
      <c r="D22" s="73"/>
      <c r="E22" s="73">
        <v>2</v>
      </c>
      <c r="F22" s="74"/>
    </row>
    <row r="23" spans="1:6" ht="23.25" customHeight="1">
      <c r="A23" s="72" t="s">
        <v>50</v>
      </c>
      <c r="B23" s="73"/>
      <c r="C23" s="73" t="s">
        <v>51</v>
      </c>
      <c r="D23" s="73"/>
      <c r="E23" s="73"/>
      <c r="F23" s="74"/>
    </row>
    <row r="24" spans="1:6" ht="23.25" customHeight="1">
      <c r="A24" s="72" t="s">
        <v>52</v>
      </c>
      <c r="B24" s="73"/>
      <c r="C24" s="73"/>
      <c r="D24" s="73"/>
      <c r="E24" s="73"/>
      <c r="F24" s="74">
        <v>2</v>
      </c>
    </row>
    <row r="25" spans="1:6" ht="23.25" customHeight="1">
      <c r="A25" s="72" t="s">
        <v>53</v>
      </c>
      <c r="B25" s="73"/>
      <c r="C25" s="73"/>
      <c r="D25" s="73">
        <v>2</v>
      </c>
      <c r="E25" s="73"/>
      <c r="F25" s="74">
        <v>2</v>
      </c>
    </row>
    <row r="26" spans="1:6" ht="23.25" customHeight="1">
      <c r="A26" s="72" t="s">
        <v>54</v>
      </c>
      <c r="B26" s="73"/>
      <c r="C26" s="73"/>
      <c r="D26" s="73"/>
      <c r="E26" s="73"/>
      <c r="F26" s="74"/>
    </row>
    <row r="27" spans="1:6" ht="23.25" customHeight="1">
      <c r="A27" s="72" t="s">
        <v>55</v>
      </c>
      <c r="B27" s="73"/>
      <c r="C27" s="73">
        <v>2</v>
      </c>
      <c r="D27" s="73"/>
      <c r="E27" s="73"/>
      <c r="F27" s="74"/>
    </row>
    <row r="28" spans="1:6" ht="23.25" customHeight="1">
      <c r="A28" s="75" t="s">
        <v>56</v>
      </c>
      <c r="B28" s="76"/>
      <c r="C28" s="76">
        <v>2</v>
      </c>
      <c r="D28" s="76"/>
      <c r="E28" s="76"/>
      <c r="F28" s="77"/>
    </row>
    <row r="29" spans="1:6" ht="23.25" customHeight="1">
      <c r="E29" s="95" t="s">
        <v>188</v>
      </c>
      <c r="F29" s="95"/>
    </row>
    <row r="30" spans="1:6" ht="23.25" customHeight="1">
      <c r="A30" s="66" t="s">
        <v>58</v>
      </c>
    </row>
    <row r="31" spans="1:6" ht="23.25" customHeight="1">
      <c r="A31" s="68" t="s">
        <v>190</v>
      </c>
      <c r="B31" s="99" t="s">
        <v>37</v>
      </c>
      <c r="C31" s="99"/>
      <c r="D31" s="99"/>
      <c r="E31" s="99"/>
      <c r="F31" s="99"/>
    </row>
    <row r="32" spans="1:6" ht="23.25" customHeight="1">
      <c r="A32" s="68" t="s">
        <v>187</v>
      </c>
      <c r="B32" s="100"/>
      <c r="C32" s="100"/>
      <c r="D32" s="100"/>
      <c r="E32" s="100"/>
      <c r="F32" s="100"/>
    </row>
    <row r="33" spans="1:6" ht="23.25" customHeight="1">
      <c r="A33" s="69" t="s">
        <v>39</v>
      </c>
      <c r="B33" s="70" t="s">
        <v>40</v>
      </c>
      <c r="C33" s="70" t="s">
        <v>41</v>
      </c>
      <c r="D33" s="70" t="s">
        <v>42</v>
      </c>
      <c r="E33" s="70" t="s">
        <v>43</v>
      </c>
      <c r="F33" s="71" t="s">
        <v>44</v>
      </c>
    </row>
    <row r="34" spans="1:6" ht="23.25" customHeight="1">
      <c r="A34" s="72" t="s">
        <v>45</v>
      </c>
      <c r="B34" s="73"/>
      <c r="C34" s="73"/>
      <c r="D34" s="73">
        <v>3</v>
      </c>
      <c r="E34" s="73"/>
      <c r="F34" s="74"/>
    </row>
    <row r="35" spans="1:6" ht="23.25" customHeight="1">
      <c r="A35" s="72" t="s">
        <v>46</v>
      </c>
      <c r="B35" s="73"/>
      <c r="C35" s="73">
        <v>3</v>
      </c>
      <c r="D35" s="73">
        <v>3</v>
      </c>
      <c r="E35" s="73"/>
      <c r="F35" s="74"/>
    </row>
    <row r="36" spans="1:6" ht="23.25" customHeight="1">
      <c r="A36" s="72" t="s">
        <v>47</v>
      </c>
      <c r="B36" s="73"/>
      <c r="C36" s="73">
        <v>3</v>
      </c>
      <c r="D36" s="73"/>
      <c r="E36" s="73"/>
      <c r="F36" s="74"/>
    </row>
    <row r="37" spans="1:6" ht="23.25" customHeight="1">
      <c r="A37" s="72" t="s">
        <v>48</v>
      </c>
      <c r="B37" s="73">
        <v>3</v>
      </c>
      <c r="C37" s="73" t="s">
        <v>49</v>
      </c>
      <c r="D37" s="73"/>
      <c r="E37" s="73"/>
      <c r="F37" s="74"/>
    </row>
    <row r="38" spans="1:6" ht="23.25" customHeight="1">
      <c r="A38" s="72" t="s">
        <v>50</v>
      </c>
      <c r="B38" s="73">
        <v>3</v>
      </c>
      <c r="C38" s="73" t="s">
        <v>51</v>
      </c>
      <c r="D38" s="73"/>
      <c r="E38" s="73"/>
      <c r="F38" s="74"/>
    </row>
    <row r="39" spans="1:6" ht="23.25" customHeight="1">
      <c r="A39" s="72" t="s">
        <v>52</v>
      </c>
      <c r="B39" s="73"/>
      <c r="C39" s="73"/>
      <c r="D39" s="73"/>
      <c r="E39" s="73"/>
      <c r="F39" s="74">
        <v>3</v>
      </c>
    </row>
    <row r="40" spans="1:6" ht="23.25" customHeight="1">
      <c r="A40" s="72" t="s">
        <v>53</v>
      </c>
      <c r="B40" s="73"/>
      <c r="C40" s="73"/>
      <c r="D40" s="73"/>
      <c r="E40" s="73"/>
      <c r="F40" s="74">
        <v>3</v>
      </c>
    </row>
    <row r="41" spans="1:6" ht="23.25" customHeight="1">
      <c r="A41" s="72" t="s">
        <v>54</v>
      </c>
      <c r="B41" s="73"/>
      <c r="C41" s="73"/>
      <c r="D41" s="73"/>
      <c r="E41" s="73"/>
      <c r="F41" s="74"/>
    </row>
    <row r="42" spans="1:6" ht="23.25" customHeight="1">
      <c r="A42" s="72" t="s">
        <v>55</v>
      </c>
      <c r="B42" s="73"/>
      <c r="C42" s="73"/>
      <c r="D42" s="73"/>
      <c r="E42" s="73">
        <v>3</v>
      </c>
      <c r="F42" s="74"/>
    </row>
    <row r="43" spans="1:6" ht="23.25" customHeight="1">
      <c r="A43" s="75" t="s">
        <v>56</v>
      </c>
      <c r="B43" s="76"/>
      <c r="C43" s="76"/>
      <c r="D43" s="76"/>
      <c r="E43" s="76">
        <v>3</v>
      </c>
      <c r="F43" s="77"/>
    </row>
    <row r="44" spans="1:6" ht="23.25" customHeight="1">
      <c r="E44" s="95" t="s">
        <v>188</v>
      </c>
      <c r="F44" s="95"/>
    </row>
    <row r="45" spans="1:6" ht="23.25" customHeight="1"/>
    <row r="46" spans="1:6" ht="23.25" customHeight="1">
      <c r="A46" s="68" t="s">
        <v>191</v>
      </c>
      <c r="B46" s="99" t="s">
        <v>37</v>
      </c>
      <c r="C46" s="99"/>
      <c r="D46" s="99"/>
      <c r="E46" s="99"/>
      <c r="F46" s="99"/>
    </row>
    <row r="47" spans="1:6" ht="23.25" customHeight="1">
      <c r="A47" s="68" t="s">
        <v>187</v>
      </c>
      <c r="B47" s="100"/>
      <c r="C47" s="100"/>
      <c r="D47" s="100"/>
      <c r="E47" s="100"/>
      <c r="F47" s="100"/>
    </row>
    <row r="48" spans="1:6" ht="23.25" customHeight="1">
      <c r="A48" s="69" t="s">
        <v>39</v>
      </c>
      <c r="B48" s="70" t="s">
        <v>40</v>
      </c>
      <c r="C48" s="70" t="s">
        <v>41</v>
      </c>
      <c r="D48" s="70" t="s">
        <v>42</v>
      </c>
      <c r="E48" s="70" t="s">
        <v>43</v>
      </c>
      <c r="F48" s="71" t="s">
        <v>44</v>
      </c>
    </row>
    <row r="49" spans="1:6" ht="23.25" customHeight="1">
      <c r="A49" s="72" t="s">
        <v>45</v>
      </c>
      <c r="B49" s="73"/>
      <c r="C49" s="73"/>
      <c r="D49" s="73">
        <v>4</v>
      </c>
      <c r="E49" s="73"/>
      <c r="F49" s="74"/>
    </row>
    <row r="50" spans="1:6" ht="23.25" customHeight="1">
      <c r="A50" s="72" t="s">
        <v>46</v>
      </c>
      <c r="B50" s="73"/>
      <c r="C50" s="73"/>
      <c r="D50" s="73">
        <v>4</v>
      </c>
      <c r="E50" s="73">
        <v>4</v>
      </c>
      <c r="F50" s="74"/>
    </row>
    <row r="51" spans="1:6" ht="23.25" customHeight="1">
      <c r="A51" s="72" t="s">
        <v>47</v>
      </c>
      <c r="B51" s="73"/>
      <c r="C51" s="73"/>
      <c r="D51" s="73"/>
      <c r="E51" s="73">
        <v>4</v>
      </c>
      <c r="F51" s="74"/>
    </row>
    <row r="52" spans="1:6" ht="23.25" customHeight="1">
      <c r="A52" s="72" t="s">
        <v>48</v>
      </c>
      <c r="B52" s="73"/>
      <c r="C52" s="73" t="s">
        <v>49</v>
      </c>
      <c r="D52" s="73"/>
      <c r="E52" s="73"/>
      <c r="F52" s="74"/>
    </row>
    <row r="53" spans="1:6" ht="23.25" customHeight="1">
      <c r="A53" s="72" t="s">
        <v>50</v>
      </c>
      <c r="B53" s="73">
        <v>4</v>
      </c>
      <c r="C53" s="73" t="s">
        <v>51</v>
      </c>
      <c r="D53" s="73"/>
      <c r="E53" s="73"/>
      <c r="F53" s="74"/>
    </row>
    <row r="54" spans="1:6" ht="23.25" customHeight="1">
      <c r="A54" s="72" t="s">
        <v>52</v>
      </c>
      <c r="B54" s="73"/>
      <c r="C54" s="73">
        <v>4</v>
      </c>
      <c r="D54" s="73"/>
      <c r="E54" s="73"/>
      <c r="F54" s="74"/>
    </row>
    <row r="55" spans="1:6" ht="23.25" customHeight="1">
      <c r="A55" s="72" t="s">
        <v>53</v>
      </c>
      <c r="B55" s="73"/>
      <c r="C55" s="73">
        <v>4</v>
      </c>
      <c r="D55" s="73"/>
      <c r="E55" s="73"/>
      <c r="F55" s="74"/>
    </row>
    <row r="56" spans="1:6" ht="23.25" customHeight="1">
      <c r="A56" s="72" t="s">
        <v>54</v>
      </c>
      <c r="B56" s="73"/>
      <c r="C56" s="73"/>
      <c r="D56" s="73"/>
      <c r="E56" s="73"/>
      <c r="F56" s="74">
        <v>4</v>
      </c>
    </row>
    <row r="57" spans="1:6" ht="23.25" customHeight="1">
      <c r="A57" s="72" t="s">
        <v>55</v>
      </c>
      <c r="B57" s="73"/>
      <c r="C57" s="73"/>
      <c r="D57" s="73"/>
      <c r="E57" s="73"/>
      <c r="F57" s="74">
        <v>4</v>
      </c>
    </row>
    <row r="58" spans="1:6" ht="23.25" customHeight="1">
      <c r="A58" s="75" t="s">
        <v>56</v>
      </c>
      <c r="B58" s="76"/>
      <c r="C58" s="76"/>
      <c r="D58" s="76"/>
      <c r="E58" s="76"/>
      <c r="F58" s="77">
        <v>4</v>
      </c>
    </row>
    <row r="59" spans="1:6" ht="23.25" customHeight="1">
      <c r="E59" s="95" t="s">
        <v>188</v>
      </c>
      <c r="F59" s="95"/>
    </row>
    <row r="60" spans="1:6" ht="23.25" customHeight="1"/>
    <row r="61" spans="1:6" ht="23.25" customHeight="1">
      <c r="A61" s="68" t="s">
        <v>192</v>
      </c>
      <c r="B61" s="99" t="s">
        <v>37</v>
      </c>
      <c r="C61" s="99"/>
      <c r="D61" s="99"/>
      <c r="E61" s="99"/>
      <c r="F61" s="99"/>
    </row>
    <row r="62" spans="1:6" ht="23.25" customHeight="1">
      <c r="A62" s="68" t="s">
        <v>187</v>
      </c>
      <c r="B62" s="100"/>
      <c r="C62" s="100"/>
      <c r="D62" s="100"/>
      <c r="E62" s="100"/>
      <c r="F62" s="100"/>
    </row>
    <row r="63" spans="1:6" ht="23.25" customHeight="1">
      <c r="A63" s="69" t="s">
        <v>39</v>
      </c>
      <c r="B63" s="70" t="s">
        <v>40</v>
      </c>
      <c r="C63" s="70" t="s">
        <v>41</v>
      </c>
      <c r="D63" s="70" t="s">
        <v>42</v>
      </c>
      <c r="E63" s="70" t="s">
        <v>43</v>
      </c>
      <c r="F63" s="71" t="s">
        <v>44</v>
      </c>
    </row>
    <row r="64" spans="1:6" ht="23.25" customHeight="1">
      <c r="A64" s="72" t="s">
        <v>45</v>
      </c>
      <c r="B64" s="73"/>
      <c r="C64" s="73">
        <v>5</v>
      </c>
      <c r="D64" s="73"/>
      <c r="E64" s="73"/>
      <c r="F64" s="74"/>
    </row>
    <row r="65" spans="1:6" ht="23.25" customHeight="1">
      <c r="A65" s="72" t="s">
        <v>46</v>
      </c>
      <c r="B65" s="73"/>
      <c r="C65" s="73">
        <v>5</v>
      </c>
      <c r="D65" s="73"/>
      <c r="E65" s="73"/>
      <c r="F65" s="74">
        <v>5</v>
      </c>
    </row>
    <row r="66" spans="1:6" ht="23.25" customHeight="1">
      <c r="A66" s="72" t="s">
        <v>47</v>
      </c>
      <c r="B66" s="73"/>
      <c r="C66" s="73"/>
      <c r="D66" s="73"/>
      <c r="E66" s="73"/>
      <c r="F66" s="74">
        <v>5</v>
      </c>
    </row>
    <row r="67" spans="1:6" ht="23.25" customHeight="1">
      <c r="A67" s="72" t="s">
        <v>48</v>
      </c>
      <c r="B67" s="73"/>
      <c r="C67" s="73" t="s">
        <v>49</v>
      </c>
      <c r="D67" s="73"/>
      <c r="E67" s="73">
        <v>5</v>
      </c>
      <c r="F67" s="74"/>
    </row>
    <row r="68" spans="1:6" ht="23.25" customHeight="1">
      <c r="A68" s="72" t="s">
        <v>50</v>
      </c>
      <c r="B68" s="73"/>
      <c r="C68" s="73" t="s">
        <v>51</v>
      </c>
      <c r="D68" s="73"/>
      <c r="E68" s="73">
        <v>5</v>
      </c>
      <c r="F68" s="74"/>
    </row>
    <row r="69" spans="1:6" ht="23.25" customHeight="1">
      <c r="A69" s="72" t="s">
        <v>52</v>
      </c>
      <c r="B69" s="73">
        <v>5</v>
      </c>
      <c r="C69" s="73"/>
      <c r="D69" s="73"/>
      <c r="E69" s="73"/>
      <c r="F69" s="74"/>
    </row>
    <row r="70" spans="1:6" ht="23.25" customHeight="1">
      <c r="A70" s="72" t="s">
        <v>53</v>
      </c>
      <c r="B70" s="73"/>
      <c r="C70" s="73"/>
      <c r="D70" s="73">
        <v>5</v>
      </c>
      <c r="E70" s="73"/>
      <c r="F70" s="74"/>
    </row>
    <row r="71" spans="1:6" ht="23.25" customHeight="1">
      <c r="A71" s="72" t="s">
        <v>54</v>
      </c>
      <c r="B71" s="73"/>
      <c r="C71" s="73"/>
      <c r="D71" s="73">
        <v>5</v>
      </c>
      <c r="E71" s="73"/>
      <c r="F71" s="74"/>
    </row>
    <row r="72" spans="1:6" ht="23.25" customHeight="1">
      <c r="A72" s="72" t="s">
        <v>55</v>
      </c>
      <c r="B72" s="73" t="s">
        <v>193</v>
      </c>
      <c r="C72" s="73"/>
      <c r="D72" s="73"/>
      <c r="E72" s="73"/>
      <c r="F72" s="74"/>
    </row>
    <row r="73" spans="1:6" ht="23.25" customHeight="1">
      <c r="A73" s="75" t="s">
        <v>56</v>
      </c>
      <c r="B73" s="76">
        <v>5</v>
      </c>
      <c r="C73" s="76"/>
      <c r="D73" s="76"/>
      <c r="E73" s="76"/>
      <c r="F73" s="77"/>
    </row>
    <row r="74" spans="1:6" ht="23.25" customHeight="1">
      <c r="E74" s="95" t="s">
        <v>188</v>
      </c>
      <c r="F74" s="95"/>
    </row>
    <row r="75" spans="1:6" ht="23.25" customHeight="1"/>
    <row r="76" spans="1:6" ht="23.25" customHeight="1">
      <c r="A76" s="68" t="s">
        <v>194</v>
      </c>
      <c r="B76" s="99" t="s">
        <v>37</v>
      </c>
      <c r="C76" s="99"/>
      <c r="D76" s="99"/>
      <c r="E76" s="99"/>
      <c r="F76" s="99"/>
    </row>
    <row r="77" spans="1:6" ht="23.25" customHeight="1">
      <c r="A77" s="68" t="s">
        <v>187</v>
      </c>
      <c r="B77" s="100"/>
      <c r="C77" s="100"/>
      <c r="D77" s="100"/>
      <c r="E77" s="100"/>
      <c r="F77" s="100"/>
    </row>
    <row r="78" spans="1:6" ht="23.25" customHeight="1">
      <c r="A78" s="69" t="s">
        <v>39</v>
      </c>
      <c r="B78" s="70" t="s">
        <v>40</v>
      </c>
      <c r="C78" s="70" t="s">
        <v>41</v>
      </c>
      <c r="D78" s="70" t="s">
        <v>42</v>
      </c>
      <c r="E78" s="70" t="s">
        <v>43</v>
      </c>
      <c r="F78" s="71" t="s">
        <v>44</v>
      </c>
    </row>
    <row r="79" spans="1:6" ht="23.25" customHeight="1">
      <c r="A79" s="72" t="s">
        <v>45</v>
      </c>
      <c r="B79" s="73"/>
      <c r="C79" s="73">
        <v>6</v>
      </c>
      <c r="D79" s="73"/>
      <c r="E79" s="73"/>
      <c r="F79" s="74"/>
    </row>
    <row r="80" spans="1:6" ht="23.25" customHeight="1">
      <c r="A80" s="72" t="s">
        <v>46</v>
      </c>
      <c r="B80" s="73"/>
      <c r="C80" s="73">
        <v>6</v>
      </c>
      <c r="D80" s="73"/>
      <c r="E80" s="73"/>
      <c r="F80" s="74"/>
    </row>
    <row r="81" spans="1:6" ht="23.25" customHeight="1">
      <c r="A81" s="72" t="s">
        <v>47</v>
      </c>
      <c r="B81" s="73"/>
      <c r="C81" s="73"/>
      <c r="D81" s="73"/>
      <c r="E81" s="73"/>
      <c r="F81" s="74"/>
    </row>
    <row r="82" spans="1:6" ht="23.25" customHeight="1">
      <c r="A82" s="72" t="s">
        <v>48</v>
      </c>
      <c r="B82" s="73"/>
      <c r="C82" s="73" t="s">
        <v>49</v>
      </c>
      <c r="D82" s="73">
        <v>6</v>
      </c>
      <c r="E82" s="73"/>
      <c r="F82" s="74"/>
    </row>
    <row r="83" spans="1:6" ht="23.25" customHeight="1">
      <c r="A83" s="72" t="s">
        <v>50</v>
      </c>
      <c r="B83" s="73"/>
      <c r="C83" s="73" t="s">
        <v>51</v>
      </c>
      <c r="D83" s="73">
        <v>6</v>
      </c>
      <c r="E83" s="73"/>
      <c r="F83" s="74"/>
    </row>
    <row r="84" spans="1:6" ht="23.25" customHeight="1">
      <c r="A84" s="72" t="s">
        <v>52</v>
      </c>
      <c r="B84" s="73"/>
      <c r="C84" s="73"/>
      <c r="D84" s="73"/>
      <c r="E84" s="73"/>
      <c r="F84" s="74"/>
    </row>
    <row r="85" spans="1:6" ht="23.25" customHeight="1">
      <c r="A85" s="72" t="s">
        <v>53</v>
      </c>
      <c r="B85" s="73">
        <v>6</v>
      </c>
      <c r="C85" s="73"/>
      <c r="D85" s="73"/>
      <c r="E85" s="73"/>
      <c r="F85" s="74"/>
    </row>
    <row r="86" spans="1:6" ht="23.25" customHeight="1">
      <c r="A86" s="72" t="s">
        <v>54</v>
      </c>
      <c r="B86" s="73">
        <v>6</v>
      </c>
      <c r="C86" s="73"/>
      <c r="D86" s="73"/>
      <c r="E86" s="73">
        <v>6</v>
      </c>
      <c r="F86" s="74"/>
    </row>
    <row r="87" spans="1:6" ht="23.25" customHeight="1">
      <c r="A87" s="72" t="s">
        <v>55</v>
      </c>
      <c r="B87" s="73"/>
      <c r="C87" s="73"/>
      <c r="D87" s="73"/>
      <c r="E87" s="73">
        <v>6</v>
      </c>
      <c r="F87" s="74">
        <v>6</v>
      </c>
    </row>
    <row r="88" spans="1:6" ht="23.25" customHeight="1">
      <c r="A88" s="75" t="s">
        <v>56</v>
      </c>
      <c r="B88" s="76"/>
      <c r="C88" s="76"/>
      <c r="D88" s="76"/>
      <c r="E88" s="76"/>
      <c r="F88" s="77">
        <v>6</v>
      </c>
    </row>
    <row r="89" spans="1:6" ht="23.25" customHeight="1">
      <c r="E89" s="95" t="s">
        <v>188</v>
      </c>
      <c r="F89" s="95"/>
    </row>
    <row r="90" spans="1:6" ht="23.25" customHeight="1"/>
    <row r="91" spans="1:6" ht="23.25" customHeight="1">
      <c r="A91" s="68" t="s">
        <v>195</v>
      </c>
      <c r="B91" s="99" t="s">
        <v>37</v>
      </c>
      <c r="C91" s="99"/>
      <c r="D91" s="99"/>
      <c r="E91" s="99"/>
      <c r="F91" s="99"/>
    </row>
    <row r="92" spans="1:6" ht="23.25" customHeight="1">
      <c r="A92" s="68" t="s">
        <v>187</v>
      </c>
      <c r="B92" s="100"/>
      <c r="C92" s="100"/>
      <c r="D92" s="100"/>
      <c r="E92" s="100"/>
      <c r="F92" s="100"/>
    </row>
    <row r="93" spans="1:6" ht="23.25" customHeight="1">
      <c r="A93" s="69" t="s">
        <v>39</v>
      </c>
      <c r="B93" s="70" t="s">
        <v>40</v>
      </c>
      <c r="C93" s="70" t="s">
        <v>41</v>
      </c>
      <c r="D93" s="70" t="s">
        <v>42</v>
      </c>
      <c r="E93" s="70" t="s">
        <v>43</v>
      </c>
      <c r="F93" s="71" t="s">
        <v>44</v>
      </c>
    </row>
    <row r="94" spans="1:6" ht="23.25" customHeight="1">
      <c r="A94" s="72" t="s">
        <v>45</v>
      </c>
      <c r="B94" s="73"/>
      <c r="C94" s="73"/>
      <c r="D94" s="73"/>
      <c r="E94" s="73"/>
      <c r="F94" s="74"/>
    </row>
    <row r="95" spans="1:6" ht="23.25" customHeight="1">
      <c r="A95" s="72" t="s">
        <v>46</v>
      </c>
      <c r="B95" s="73"/>
      <c r="C95" s="73"/>
      <c r="D95" s="73"/>
      <c r="E95" s="73"/>
      <c r="F95" s="74"/>
    </row>
    <row r="96" spans="1:6" ht="23.25" customHeight="1">
      <c r="A96" s="72" t="s">
        <v>47</v>
      </c>
      <c r="B96" s="73"/>
      <c r="C96" s="73"/>
      <c r="D96" s="73"/>
      <c r="E96" s="73"/>
      <c r="F96" s="74"/>
    </row>
    <row r="97" spans="1:6" ht="23.25" customHeight="1">
      <c r="A97" s="72" t="s">
        <v>48</v>
      </c>
      <c r="B97" s="73"/>
      <c r="C97" s="73" t="s">
        <v>49</v>
      </c>
      <c r="D97" s="73">
        <v>7</v>
      </c>
      <c r="E97" s="73"/>
      <c r="F97" s="74">
        <v>7</v>
      </c>
    </row>
    <row r="98" spans="1:6" ht="23.25" customHeight="1">
      <c r="A98" s="72" t="s">
        <v>50</v>
      </c>
      <c r="B98" s="73"/>
      <c r="C98" s="73" t="s">
        <v>51</v>
      </c>
      <c r="D98" s="73">
        <v>7</v>
      </c>
      <c r="E98" s="73"/>
      <c r="F98" s="74">
        <v>7</v>
      </c>
    </row>
    <row r="99" spans="1:6" ht="23.25" customHeight="1">
      <c r="A99" s="72" t="s">
        <v>52</v>
      </c>
      <c r="B99" s="73"/>
      <c r="C99" s="73"/>
      <c r="D99" s="73"/>
      <c r="E99" s="73">
        <v>7</v>
      </c>
      <c r="F99" s="74"/>
    </row>
    <row r="100" spans="1:6" ht="23.25" customHeight="1">
      <c r="A100" s="72" t="s">
        <v>53</v>
      </c>
      <c r="B100" s="73">
        <v>7</v>
      </c>
      <c r="C100" s="73"/>
      <c r="D100" s="73"/>
      <c r="E100" s="73">
        <v>7</v>
      </c>
      <c r="F100" s="74"/>
    </row>
    <row r="101" spans="1:6" ht="23.25" customHeight="1">
      <c r="A101" s="72" t="s">
        <v>54</v>
      </c>
      <c r="B101" s="73">
        <v>7</v>
      </c>
      <c r="C101" s="73"/>
      <c r="D101" s="73"/>
      <c r="E101" s="73"/>
      <c r="F101" s="74"/>
    </row>
    <row r="102" spans="1:6" ht="23.25" customHeight="1">
      <c r="A102" s="72" t="s">
        <v>55</v>
      </c>
      <c r="B102" s="73"/>
      <c r="C102" s="73">
        <v>7</v>
      </c>
      <c r="D102" s="73"/>
      <c r="E102" s="73"/>
      <c r="F102" s="74"/>
    </row>
    <row r="103" spans="1:6" ht="23.25" customHeight="1">
      <c r="A103" s="75" t="s">
        <v>56</v>
      </c>
      <c r="B103" s="76"/>
      <c r="C103" s="76">
        <v>7</v>
      </c>
      <c r="D103" s="76"/>
      <c r="E103" s="76"/>
      <c r="F103" s="77"/>
    </row>
    <row r="104" spans="1:6" ht="23.25" customHeight="1">
      <c r="E104" s="95" t="s">
        <v>188</v>
      </c>
      <c r="F104" s="95"/>
    </row>
    <row r="105" spans="1:6" ht="23.25" customHeight="1"/>
    <row r="106" spans="1:6" ht="23.25" customHeight="1">
      <c r="A106" s="68" t="s">
        <v>196</v>
      </c>
      <c r="B106" s="99" t="s">
        <v>37</v>
      </c>
      <c r="C106" s="99"/>
      <c r="D106" s="99"/>
      <c r="E106" s="99"/>
      <c r="F106" s="99"/>
    </row>
    <row r="107" spans="1:6" ht="23.25" customHeight="1">
      <c r="A107" s="68" t="s">
        <v>187</v>
      </c>
      <c r="B107" s="100"/>
      <c r="C107" s="100"/>
      <c r="D107" s="100"/>
      <c r="E107" s="100"/>
      <c r="F107" s="100"/>
    </row>
    <row r="108" spans="1:6" ht="23.25" customHeight="1">
      <c r="A108" s="69" t="s">
        <v>39</v>
      </c>
      <c r="B108" s="70" t="s">
        <v>40</v>
      </c>
      <c r="C108" s="70" t="s">
        <v>41</v>
      </c>
      <c r="D108" s="70" t="s">
        <v>42</v>
      </c>
      <c r="E108" s="70" t="s">
        <v>43</v>
      </c>
      <c r="F108" s="71" t="s">
        <v>44</v>
      </c>
    </row>
    <row r="109" spans="1:6" ht="23.25" customHeight="1">
      <c r="A109" s="72" t="s">
        <v>45</v>
      </c>
      <c r="B109" s="73"/>
      <c r="C109" s="73">
        <v>8</v>
      </c>
      <c r="D109" s="73"/>
      <c r="E109" s="73"/>
      <c r="F109" s="74"/>
    </row>
    <row r="110" spans="1:6" ht="23.25" customHeight="1">
      <c r="A110" s="72" t="s">
        <v>46</v>
      </c>
      <c r="B110" s="73"/>
      <c r="C110" s="73">
        <v>8</v>
      </c>
      <c r="D110" s="73"/>
      <c r="E110" s="73"/>
      <c r="F110" s="74"/>
    </row>
    <row r="111" spans="1:6" ht="23.25" customHeight="1">
      <c r="A111" s="72" t="s">
        <v>47</v>
      </c>
      <c r="B111" s="73"/>
      <c r="C111" s="73"/>
      <c r="D111" s="73">
        <v>8</v>
      </c>
      <c r="E111" s="73"/>
      <c r="F111" s="74"/>
    </row>
    <row r="112" spans="1:6" ht="23.25" customHeight="1">
      <c r="A112" s="72" t="s">
        <v>48</v>
      </c>
      <c r="B112" s="73">
        <v>8</v>
      </c>
      <c r="C112" s="73" t="s">
        <v>49</v>
      </c>
      <c r="D112" s="73">
        <v>8</v>
      </c>
      <c r="E112" s="73"/>
      <c r="F112" s="74"/>
    </row>
    <row r="113" spans="1:6" ht="23.25" customHeight="1">
      <c r="A113" s="72" t="s">
        <v>50</v>
      </c>
      <c r="B113" s="73">
        <v>8</v>
      </c>
      <c r="C113" s="73" t="s">
        <v>51</v>
      </c>
      <c r="D113" s="73"/>
      <c r="E113" s="73"/>
      <c r="F113" s="74"/>
    </row>
    <row r="114" spans="1:6" ht="23.25" customHeight="1">
      <c r="A114" s="72" t="s">
        <v>52</v>
      </c>
      <c r="B114" s="73"/>
      <c r="C114" s="73"/>
      <c r="D114" s="73"/>
      <c r="E114" s="73"/>
      <c r="F114" s="74">
        <v>8</v>
      </c>
    </row>
    <row r="115" spans="1:6" ht="23.25" customHeight="1">
      <c r="A115" s="72" t="s">
        <v>53</v>
      </c>
      <c r="B115" s="73"/>
      <c r="C115" s="73"/>
      <c r="D115" s="73"/>
      <c r="E115" s="73"/>
      <c r="F115" s="74">
        <v>8</v>
      </c>
    </row>
    <row r="116" spans="1:6" ht="23.25" customHeight="1">
      <c r="A116" s="72" t="s">
        <v>54</v>
      </c>
      <c r="B116" s="73"/>
      <c r="C116" s="73"/>
      <c r="D116" s="73"/>
      <c r="E116" s="73"/>
      <c r="F116" s="74"/>
    </row>
    <row r="117" spans="1:6" ht="23.25" customHeight="1">
      <c r="A117" s="72" t="s">
        <v>55</v>
      </c>
      <c r="B117" s="73"/>
      <c r="C117" s="73"/>
      <c r="D117" s="73"/>
      <c r="E117" s="73">
        <v>8</v>
      </c>
      <c r="F117" s="74"/>
    </row>
    <row r="118" spans="1:6" ht="23.25" customHeight="1">
      <c r="A118" s="75" t="s">
        <v>56</v>
      </c>
      <c r="B118" s="76"/>
      <c r="C118" s="76"/>
      <c r="D118" s="76"/>
      <c r="E118" s="76">
        <v>8</v>
      </c>
      <c r="F118" s="77"/>
    </row>
    <row r="119" spans="1:6" ht="23.25" customHeight="1">
      <c r="E119" s="95" t="s">
        <v>188</v>
      </c>
      <c r="F119" s="95"/>
    </row>
    <row r="120" spans="1:6" ht="23.25" customHeight="1"/>
    <row r="121" spans="1:6" ht="23.25" customHeight="1">
      <c r="A121" s="68" t="s">
        <v>197</v>
      </c>
      <c r="B121" s="99" t="s">
        <v>37</v>
      </c>
      <c r="C121" s="99"/>
      <c r="D121" s="99"/>
      <c r="E121" s="99"/>
      <c r="F121" s="99"/>
    </row>
    <row r="122" spans="1:6" ht="23.25" customHeight="1">
      <c r="A122" s="68" t="s">
        <v>187</v>
      </c>
      <c r="B122" s="100"/>
      <c r="C122" s="100"/>
      <c r="D122" s="100"/>
      <c r="E122" s="100"/>
      <c r="F122" s="100"/>
    </row>
    <row r="123" spans="1:6" ht="23.25" customHeight="1">
      <c r="A123" s="69" t="s">
        <v>39</v>
      </c>
      <c r="B123" s="70" t="s">
        <v>40</v>
      </c>
      <c r="C123" s="70" t="s">
        <v>41</v>
      </c>
      <c r="D123" s="70" t="s">
        <v>42</v>
      </c>
      <c r="E123" s="70" t="s">
        <v>43</v>
      </c>
      <c r="F123" s="71" t="s">
        <v>44</v>
      </c>
    </row>
    <row r="124" spans="1:6" ht="23.25" customHeight="1">
      <c r="A124" s="72" t="s">
        <v>45</v>
      </c>
      <c r="B124" s="73"/>
      <c r="C124" s="73">
        <v>9</v>
      </c>
      <c r="D124" s="73"/>
      <c r="E124" s="73"/>
      <c r="F124" s="74"/>
    </row>
    <row r="125" spans="1:6" ht="23.25" customHeight="1">
      <c r="A125" s="72" t="s">
        <v>46</v>
      </c>
      <c r="B125" s="73"/>
      <c r="C125" s="73">
        <v>9</v>
      </c>
      <c r="D125" s="73"/>
      <c r="E125" s="73"/>
      <c r="F125" s="74"/>
    </row>
    <row r="126" spans="1:6" ht="23.25" customHeight="1">
      <c r="A126" s="72" t="s">
        <v>47</v>
      </c>
      <c r="B126" s="73"/>
      <c r="C126" s="73"/>
      <c r="D126" s="73"/>
      <c r="E126" s="73"/>
      <c r="F126" s="74"/>
    </row>
    <row r="127" spans="1:6" ht="23.25" customHeight="1">
      <c r="A127" s="72" t="s">
        <v>48</v>
      </c>
      <c r="B127" s="73"/>
      <c r="C127" s="73" t="s">
        <v>49</v>
      </c>
      <c r="D127" s="73"/>
      <c r="E127" s="73">
        <v>9</v>
      </c>
      <c r="F127" s="74">
        <v>9</v>
      </c>
    </row>
    <row r="128" spans="1:6" ht="23.25" customHeight="1">
      <c r="A128" s="72" t="s">
        <v>50</v>
      </c>
      <c r="B128" s="73"/>
      <c r="C128" s="73" t="s">
        <v>51</v>
      </c>
      <c r="D128" s="73"/>
      <c r="E128" s="73">
        <v>9</v>
      </c>
      <c r="F128" s="74"/>
    </row>
    <row r="129" spans="1:6" ht="23.25" customHeight="1">
      <c r="A129" s="72" t="s">
        <v>52</v>
      </c>
      <c r="B129" s="73"/>
      <c r="C129" s="73"/>
      <c r="D129" s="73">
        <v>9</v>
      </c>
      <c r="E129" s="73"/>
      <c r="F129" s="74"/>
    </row>
    <row r="130" spans="1:6" ht="23.25" customHeight="1">
      <c r="A130" s="72" t="s">
        <v>53</v>
      </c>
      <c r="B130" s="73"/>
      <c r="C130" s="73"/>
      <c r="D130" s="73">
        <v>9</v>
      </c>
      <c r="E130" s="73"/>
      <c r="F130" s="74"/>
    </row>
    <row r="131" spans="1:6" ht="23.25" customHeight="1">
      <c r="A131" s="72" t="s">
        <v>54</v>
      </c>
      <c r="B131" s="73">
        <v>9</v>
      </c>
      <c r="C131" s="73"/>
      <c r="D131" s="73"/>
      <c r="E131" s="73"/>
      <c r="F131" s="74"/>
    </row>
    <row r="132" spans="1:6" ht="23.25" customHeight="1">
      <c r="A132" s="72" t="s">
        <v>55</v>
      </c>
      <c r="B132" s="73"/>
      <c r="C132" s="73"/>
      <c r="D132" s="73"/>
      <c r="E132" s="73"/>
      <c r="F132" s="74">
        <v>9</v>
      </c>
    </row>
    <row r="133" spans="1:6" ht="23.25" customHeight="1">
      <c r="A133" s="75" t="s">
        <v>56</v>
      </c>
      <c r="B133" s="76"/>
      <c r="C133" s="76"/>
      <c r="D133" s="76"/>
      <c r="E133" s="76"/>
      <c r="F133" s="77">
        <v>9</v>
      </c>
    </row>
    <row r="134" spans="1:6" ht="23.25" customHeight="1">
      <c r="E134" s="95" t="s">
        <v>188</v>
      </c>
      <c r="F134" s="95"/>
    </row>
    <row r="135" spans="1:6" ht="23.25" customHeight="1"/>
    <row r="136" spans="1:6" ht="23.25" customHeight="1">
      <c r="A136" s="68" t="s">
        <v>198</v>
      </c>
      <c r="B136" s="99" t="s">
        <v>37</v>
      </c>
      <c r="C136" s="99"/>
      <c r="D136" s="99"/>
      <c r="E136" s="99"/>
      <c r="F136" s="99"/>
    </row>
    <row r="137" spans="1:6" ht="23.25" customHeight="1">
      <c r="A137" s="68" t="s">
        <v>187</v>
      </c>
      <c r="B137" s="100"/>
      <c r="C137" s="100"/>
      <c r="D137" s="100"/>
      <c r="E137" s="100"/>
      <c r="F137" s="100"/>
    </row>
    <row r="138" spans="1:6" ht="23.25" customHeight="1">
      <c r="A138" s="69" t="s">
        <v>39</v>
      </c>
      <c r="B138" s="70" t="s">
        <v>40</v>
      </c>
      <c r="C138" s="70" t="s">
        <v>41</v>
      </c>
      <c r="D138" s="70" t="s">
        <v>42</v>
      </c>
      <c r="E138" s="70" t="s">
        <v>43</v>
      </c>
      <c r="F138" s="71" t="s">
        <v>44</v>
      </c>
    </row>
    <row r="139" spans="1:6" ht="23.25" customHeight="1">
      <c r="A139" s="72" t="s">
        <v>45</v>
      </c>
      <c r="B139" s="73"/>
      <c r="C139" s="73"/>
      <c r="D139" s="73"/>
      <c r="E139" s="73"/>
      <c r="F139" s="74"/>
    </row>
    <row r="140" spans="1:6" ht="23.25" customHeight="1">
      <c r="A140" s="72" t="s">
        <v>46</v>
      </c>
      <c r="B140" s="73"/>
      <c r="C140" s="73"/>
      <c r="D140" s="73"/>
      <c r="E140" s="73"/>
      <c r="F140" s="74"/>
    </row>
    <row r="141" spans="1:6" ht="23.25" customHeight="1">
      <c r="A141" s="72" t="s">
        <v>47</v>
      </c>
      <c r="B141" s="73"/>
      <c r="C141" s="73"/>
      <c r="D141" s="73"/>
      <c r="E141" s="73">
        <v>10</v>
      </c>
      <c r="F141" s="74"/>
    </row>
    <row r="142" spans="1:6" ht="23.25" customHeight="1">
      <c r="A142" s="72" t="s">
        <v>48</v>
      </c>
      <c r="B142" s="73">
        <v>10</v>
      </c>
      <c r="C142" s="73" t="s">
        <v>49</v>
      </c>
      <c r="D142" s="73"/>
      <c r="E142" s="73">
        <v>10</v>
      </c>
      <c r="F142" s="74">
        <v>10</v>
      </c>
    </row>
    <row r="143" spans="1:6" ht="23.25" customHeight="1">
      <c r="A143" s="72" t="s">
        <v>50</v>
      </c>
      <c r="B143" s="73">
        <v>10</v>
      </c>
      <c r="C143" s="73" t="s">
        <v>51</v>
      </c>
      <c r="D143" s="73"/>
      <c r="E143" s="73"/>
      <c r="F143" s="74">
        <v>10</v>
      </c>
    </row>
    <row r="144" spans="1:6" ht="23.25" customHeight="1">
      <c r="A144" s="72" t="s">
        <v>52</v>
      </c>
      <c r="B144" s="73"/>
      <c r="C144" s="73">
        <v>10</v>
      </c>
      <c r="D144" s="73"/>
      <c r="E144" s="73"/>
      <c r="F144" s="74"/>
    </row>
    <row r="145" spans="1:6" ht="23.25" customHeight="1">
      <c r="A145" s="72" t="s">
        <v>53</v>
      </c>
      <c r="B145" s="73"/>
      <c r="C145" s="73">
        <v>10</v>
      </c>
      <c r="D145" s="73"/>
      <c r="E145" s="73"/>
      <c r="F145" s="74"/>
    </row>
    <row r="146" spans="1:6" ht="23.25" customHeight="1">
      <c r="A146" s="72" t="s">
        <v>54</v>
      </c>
      <c r="B146" s="73"/>
      <c r="C146" s="73"/>
      <c r="D146" s="73"/>
      <c r="E146" s="73"/>
      <c r="F146" s="74"/>
    </row>
    <row r="147" spans="1:6" ht="23.25" customHeight="1">
      <c r="A147" s="72" t="s">
        <v>55</v>
      </c>
      <c r="B147" s="73"/>
      <c r="C147" s="73"/>
      <c r="D147" s="73">
        <v>10</v>
      </c>
      <c r="E147" s="73"/>
      <c r="F147" s="74"/>
    </row>
    <row r="148" spans="1:6" ht="23.25" customHeight="1">
      <c r="A148" s="75" t="s">
        <v>56</v>
      </c>
      <c r="B148" s="76"/>
      <c r="C148" s="76"/>
      <c r="D148" s="76">
        <v>10</v>
      </c>
      <c r="E148" s="76"/>
      <c r="F148" s="77"/>
    </row>
    <row r="149" spans="1:6" ht="23.25" customHeight="1">
      <c r="E149" s="95" t="s">
        <v>188</v>
      </c>
      <c r="F149" s="95"/>
    </row>
    <row r="150" spans="1:6" ht="23.25" customHeight="1"/>
    <row r="151" spans="1:6" ht="23.25" customHeight="1">
      <c r="A151" s="68" t="s">
        <v>199</v>
      </c>
      <c r="B151" s="99" t="s">
        <v>37</v>
      </c>
      <c r="C151" s="99"/>
      <c r="D151" s="99"/>
      <c r="E151" s="99"/>
      <c r="F151" s="99"/>
    </row>
    <row r="152" spans="1:6" ht="23.25" customHeight="1">
      <c r="A152" s="68" t="s">
        <v>200</v>
      </c>
      <c r="B152" s="100"/>
      <c r="C152" s="100"/>
      <c r="D152" s="100"/>
      <c r="E152" s="100"/>
      <c r="F152" s="100"/>
    </row>
    <row r="153" spans="1:6" ht="23.25" customHeight="1">
      <c r="A153" s="69" t="s">
        <v>39</v>
      </c>
      <c r="B153" s="70" t="s">
        <v>40</v>
      </c>
      <c r="C153" s="70" t="s">
        <v>41</v>
      </c>
      <c r="D153" s="70" t="s">
        <v>42</v>
      </c>
      <c r="E153" s="70" t="s">
        <v>43</v>
      </c>
      <c r="F153" s="71" t="s">
        <v>44</v>
      </c>
    </row>
    <row r="154" spans="1:6" ht="23.25" customHeight="1">
      <c r="A154" s="72" t="s">
        <v>45</v>
      </c>
      <c r="B154" s="73"/>
      <c r="C154" s="73"/>
      <c r="D154" s="73"/>
      <c r="E154" s="73"/>
      <c r="F154" s="74"/>
    </row>
    <row r="155" spans="1:6" ht="23.25" customHeight="1">
      <c r="A155" s="72" t="s">
        <v>46</v>
      </c>
      <c r="B155" s="73"/>
      <c r="C155" s="73"/>
      <c r="D155" s="73"/>
      <c r="E155" s="73"/>
      <c r="F155" s="74"/>
    </row>
    <row r="156" spans="1:6" ht="23.25" customHeight="1">
      <c r="A156" s="72" t="s">
        <v>47</v>
      </c>
      <c r="B156" s="73">
        <v>1</v>
      </c>
      <c r="C156" s="73"/>
      <c r="D156" s="73"/>
      <c r="E156" s="73"/>
      <c r="F156" s="74"/>
    </row>
    <row r="157" spans="1:6" ht="23.25" customHeight="1">
      <c r="A157" s="72" t="s">
        <v>48</v>
      </c>
      <c r="B157" s="73"/>
      <c r="C157" s="73">
        <v>1</v>
      </c>
      <c r="D157" s="73"/>
      <c r="E157" s="73" t="s">
        <v>49</v>
      </c>
      <c r="F157" s="74"/>
    </row>
    <row r="158" spans="1:6" ht="23.25" customHeight="1">
      <c r="A158" s="72" t="s">
        <v>50</v>
      </c>
      <c r="B158" s="73"/>
      <c r="C158" s="73">
        <v>1</v>
      </c>
      <c r="D158" s="73"/>
      <c r="E158" s="73" t="s">
        <v>51</v>
      </c>
      <c r="F158" s="74"/>
    </row>
    <row r="159" spans="1:6" ht="23.25" customHeight="1">
      <c r="A159" s="72" t="s">
        <v>52</v>
      </c>
      <c r="B159" s="73"/>
      <c r="C159" s="73"/>
      <c r="D159" s="73">
        <v>1</v>
      </c>
      <c r="E159" s="73"/>
      <c r="F159" s="74"/>
    </row>
    <row r="160" spans="1:6" ht="23.25" customHeight="1">
      <c r="A160" s="72" t="s">
        <v>53</v>
      </c>
      <c r="B160" s="73"/>
      <c r="C160" s="73"/>
      <c r="D160" s="73">
        <v>1</v>
      </c>
      <c r="E160" s="73">
        <v>1</v>
      </c>
      <c r="F160" s="74">
        <v>1</v>
      </c>
    </row>
    <row r="161" spans="1:6" ht="23.25" customHeight="1">
      <c r="A161" s="72" t="s">
        <v>54</v>
      </c>
      <c r="B161" s="73"/>
      <c r="C161" s="73"/>
      <c r="D161" s="73"/>
      <c r="E161" s="73">
        <v>1</v>
      </c>
      <c r="F161" s="74">
        <v>1</v>
      </c>
    </row>
    <row r="162" spans="1:6" ht="23.25" customHeight="1">
      <c r="A162" s="72" t="s">
        <v>55</v>
      </c>
      <c r="B162" s="73" t="s">
        <v>193</v>
      </c>
      <c r="C162" s="73"/>
      <c r="D162" s="73"/>
      <c r="E162" s="73"/>
      <c r="F162" s="74">
        <v>1</v>
      </c>
    </row>
    <row r="163" spans="1:6" ht="23.25" customHeight="1">
      <c r="A163" s="75" t="s">
        <v>56</v>
      </c>
      <c r="B163" s="76">
        <v>1</v>
      </c>
      <c r="C163" s="76"/>
      <c r="D163" s="76"/>
      <c r="E163" s="76"/>
      <c r="F163" s="77"/>
    </row>
    <row r="164" spans="1:6" ht="23.25" customHeight="1">
      <c r="E164" s="95" t="s">
        <v>188</v>
      </c>
      <c r="F164" s="95"/>
    </row>
    <row r="165" spans="1:6" ht="23.25" customHeight="1"/>
    <row r="166" spans="1:6" ht="23.25" customHeight="1">
      <c r="A166" s="68" t="s">
        <v>201</v>
      </c>
      <c r="B166" s="99" t="s">
        <v>37</v>
      </c>
      <c r="C166" s="99"/>
      <c r="D166" s="99"/>
      <c r="E166" s="99"/>
      <c r="F166" s="99"/>
    </row>
    <row r="167" spans="1:6" ht="23.25" customHeight="1">
      <c r="A167" s="68" t="s">
        <v>200</v>
      </c>
      <c r="B167" s="100"/>
      <c r="C167" s="100"/>
      <c r="D167" s="100"/>
      <c r="E167" s="100"/>
      <c r="F167" s="100"/>
    </row>
    <row r="168" spans="1:6" ht="23.25" customHeight="1">
      <c r="A168" s="69" t="s">
        <v>39</v>
      </c>
      <c r="B168" s="70" t="s">
        <v>40</v>
      </c>
      <c r="C168" s="70" t="s">
        <v>41</v>
      </c>
      <c r="D168" s="70" t="s">
        <v>42</v>
      </c>
      <c r="E168" s="70" t="s">
        <v>43</v>
      </c>
      <c r="F168" s="71" t="s">
        <v>44</v>
      </c>
    </row>
    <row r="169" spans="1:6" ht="23.25" customHeight="1">
      <c r="A169" s="72" t="s">
        <v>45</v>
      </c>
      <c r="B169" s="73">
        <v>2</v>
      </c>
      <c r="C169" s="73"/>
      <c r="D169" s="73"/>
      <c r="E169" s="73"/>
      <c r="F169" s="74"/>
    </row>
    <row r="170" spans="1:6" ht="23.25" customHeight="1">
      <c r="A170" s="72" t="s">
        <v>46</v>
      </c>
      <c r="B170" s="73">
        <v>2</v>
      </c>
      <c r="C170" s="73"/>
      <c r="D170" s="73"/>
      <c r="E170" s="73"/>
      <c r="F170" s="74">
        <v>2</v>
      </c>
    </row>
    <row r="171" spans="1:6" ht="23.25" customHeight="1">
      <c r="A171" s="72" t="s">
        <v>47</v>
      </c>
      <c r="B171" s="73"/>
      <c r="C171" s="73"/>
      <c r="D171" s="73"/>
      <c r="E171" s="73"/>
      <c r="F171" s="74">
        <v>2</v>
      </c>
    </row>
    <row r="172" spans="1:6" ht="23.25" customHeight="1">
      <c r="A172" s="72" t="s">
        <v>48</v>
      </c>
      <c r="B172" s="73"/>
      <c r="C172" s="73">
        <v>2</v>
      </c>
      <c r="D172" s="73"/>
      <c r="E172" s="73" t="s">
        <v>49</v>
      </c>
      <c r="F172" s="74"/>
    </row>
    <row r="173" spans="1:6" ht="23.25" customHeight="1">
      <c r="A173" s="72" t="s">
        <v>50</v>
      </c>
      <c r="B173" s="73"/>
      <c r="C173" s="73">
        <v>2</v>
      </c>
      <c r="D173" s="73"/>
      <c r="E173" s="73" t="s">
        <v>51</v>
      </c>
      <c r="F173" s="74"/>
    </row>
    <row r="174" spans="1:6" ht="23.25" customHeight="1">
      <c r="A174" s="72" t="s">
        <v>52</v>
      </c>
      <c r="B174" s="73"/>
      <c r="C174" s="73"/>
      <c r="D174" s="73"/>
      <c r="E174" s="73">
        <v>2</v>
      </c>
      <c r="F174" s="74"/>
    </row>
    <row r="175" spans="1:6" ht="23.25" customHeight="1">
      <c r="A175" s="72" t="s">
        <v>53</v>
      </c>
      <c r="B175" s="73"/>
      <c r="C175" s="73"/>
      <c r="D175" s="73"/>
      <c r="E175" s="73">
        <v>2</v>
      </c>
      <c r="F175" s="74"/>
    </row>
    <row r="176" spans="1:6" ht="23.25" customHeight="1">
      <c r="A176" s="72" t="s">
        <v>54</v>
      </c>
      <c r="B176" s="73"/>
      <c r="C176" s="73"/>
      <c r="D176" s="73"/>
      <c r="E176" s="73"/>
      <c r="F176" s="74">
        <v>2</v>
      </c>
    </row>
    <row r="177" spans="1:6" ht="23.25" customHeight="1">
      <c r="A177" s="72" t="s">
        <v>55</v>
      </c>
      <c r="B177" s="73"/>
      <c r="C177" s="73"/>
      <c r="D177" s="73">
        <v>2</v>
      </c>
      <c r="E177" s="73"/>
      <c r="F177" s="74"/>
    </row>
    <row r="178" spans="1:6" ht="23.25" customHeight="1">
      <c r="A178" s="75" t="s">
        <v>56</v>
      </c>
      <c r="B178" s="76"/>
      <c r="C178" s="76"/>
      <c r="D178" s="76">
        <v>2</v>
      </c>
      <c r="E178" s="76"/>
      <c r="F178" s="77"/>
    </row>
    <row r="179" spans="1:6" ht="23.25" customHeight="1">
      <c r="E179" s="95" t="s">
        <v>188</v>
      </c>
      <c r="F179" s="95"/>
    </row>
    <row r="180" spans="1:6" ht="23.25" customHeight="1"/>
    <row r="181" spans="1:6" ht="23.25" customHeight="1">
      <c r="A181" s="68" t="s">
        <v>202</v>
      </c>
      <c r="B181" s="99" t="s">
        <v>37</v>
      </c>
      <c r="C181" s="99"/>
      <c r="D181" s="99"/>
      <c r="E181" s="99"/>
      <c r="F181" s="99"/>
    </row>
    <row r="182" spans="1:6" ht="23.25" customHeight="1">
      <c r="A182" s="68" t="s">
        <v>200</v>
      </c>
      <c r="B182" s="100"/>
      <c r="C182" s="100"/>
      <c r="D182" s="100"/>
      <c r="E182" s="100"/>
      <c r="F182" s="100"/>
    </row>
    <row r="183" spans="1:6" ht="23.25" customHeight="1">
      <c r="A183" s="69" t="s">
        <v>39</v>
      </c>
      <c r="B183" s="70" t="s">
        <v>40</v>
      </c>
      <c r="C183" s="70" t="s">
        <v>41</v>
      </c>
      <c r="D183" s="70" t="s">
        <v>42</v>
      </c>
      <c r="E183" s="70" t="s">
        <v>43</v>
      </c>
      <c r="F183" s="71" t="s">
        <v>44</v>
      </c>
    </row>
    <row r="184" spans="1:6" ht="23.25" customHeight="1">
      <c r="A184" s="72" t="s">
        <v>45</v>
      </c>
      <c r="B184" s="73"/>
      <c r="C184" s="73"/>
      <c r="D184" s="73"/>
      <c r="E184" s="73">
        <v>3</v>
      </c>
      <c r="F184" s="74"/>
    </row>
    <row r="185" spans="1:6" ht="23.25" customHeight="1">
      <c r="A185" s="72" t="s">
        <v>46</v>
      </c>
      <c r="B185" s="73"/>
      <c r="C185" s="73"/>
      <c r="D185" s="73"/>
      <c r="E185" s="73">
        <v>3</v>
      </c>
      <c r="F185" s="74">
        <v>3</v>
      </c>
    </row>
    <row r="186" spans="1:6" ht="23.25" customHeight="1">
      <c r="A186" s="72" t="s">
        <v>47</v>
      </c>
      <c r="B186" s="73"/>
      <c r="C186" s="73"/>
      <c r="D186" s="73"/>
      <c r="E186" s="73"/>
      <c r="F186" s="74">
        <v>3</v>
      </c>
    </row>
    <row r="187" spans="1:6" ht="23.25" customHeight="1">
      <c r="A187" s="72" t="s">
        <v>48</v>
      </c>
      <c r="B187" s="73"/>
      <c r="C187" s="73"/>
      <c r="D187" s="73">
        <v>3</v>
      </c>
      <c r="E187" s="73" t="s">
        <v>49</v>
      </c>
      <c r="F187" s="74"/>
    </row>
    <row r="188" spans="1:6" ht="23.25" customHeight="1">
      <c r="A188" s="72" t="s">
        <v>50</v>
      </c>
      <c r="B188" s="73"/>
      <c r="C188" s="73"/>
      <c r="D188" s="73">
        <v>3</v>
      </c>
      <c r="E188" s="73" t="s">
        <v>51</v>
      </c>
      <c r="F188" s="74"/>
    </row>
    <row r="189" spans="1:6" ht="23.25" customHeight="1">
      <c r="A189" s="72" t="s">
        <v>52</v>
      </c>
      <c r="B189" s="73">
        <v>3</v>
      </c>
      <c r="C189" s="73"/>
      <c r="D189" s="73"/>
      <c r="E189" s="73"/>
      <c r="F189" s="74"/>
    </row>
    <row r="190" spans="1:6" ht="23.25" customHeight="1">
      <c r="A190" s="72" t="s">
        <v>53</v>
      </c>
      <c r="B190" s="73"/>
      <c r="C190" s="73"/>
      <c r="D190" s="73"/>
      <c r="E190" s="73"/>
      <c r="F190" s="74"/>
    </row>
    <row r="191" spans="1:6" ht="23.25" customHeight="1">
      <c r="A191" s="72" t="s">
        <v>54</v>
      </c>
      <c r="B191" s="73"/>
      <c r="C191" s="73">
        <v>3</v>
      </c>
      <c r="D191" s="73"/>
      <c r="E191" s="73"/>
      <c r="F191" s="74"/>
    </row>
    <row r="192" spans="1:6" ht="23.25" customHeight="1">
      <c r="A192" s="72" t="s">
        <v>55</v>
      </c>
      <c r="B192" s="73" t="s">
        <v>193</v>
      </c>
      <c r="C192" s="73">
        <v>3</v>
      </c>
      <c r="D192" s="73"/>
      <c r="E192" s="73"/>
      <c r="F192" s="74">
        <v>3</v>
      </c>
    </row>
    <row r="193" spans="1:6" ht="23.25" customHeight="1">
      <c r="A193" s="75" t="s">
        <v>56</v>
      </c>
      <c r="B193" s="76">
        <v>3</v>
      </c>
      <c r="C193" s="76"/>
      <c r="D193" s="76"/>
      <c r="E193" s="76"/>
      <c r="F193" s="77"/>
    </row>
    <row r="194" spans="1:6" ht="23.25" customHeight="1">
      <c r="E194" s="95" t="s">
        <v>188</v>
      </c>
      <c r="F194" s="95"/>
    </row>
    <row r="195" spans="1:6" ht="23.25" customHeight="1"/>
    <row r="196" spans="1:6" ht="23.25" customHeight="1">
      <c r="A196" s="68" t="s">
        <v>203</v>
      </c>
      <c r="B196" s="99" t="s">
        <v>37</v>
      </c>
      <c r="C196" s="99"/>
      <c r="D196" s="99"/>
      <c r="E196" s="99"/>
      <c r="F196" s="99"/>
    </row>
    <row r="197" spans="1:6" ht="23.25" customHeight="1">
      <c r="A197" s="68" t="s">
        <v>200</v>
      </c>
      <c r="B197" s="100"/>
      <c r="C197" s="100"/>
      <c r="D197" s="100"/>
      <c r="E197" s="100"/>
      <c r="F197" s="100"/>
    </row>
    <row r="198" spans="1:6" ht="23.25" customHeight="1">
      <c r="A198" s="69" t="s">
        <v>39</v>
      </c>
      <c r="B198" s="70" t="s">
        <v>40</v>
      </c>
      <c r="C198" s="70" t="s">
        <v>41</v>
      </c>
      <c r="D198" s="70" t="s">
        <v>42</v>
      </c>
      <c r="E198" s="70" t="s">
        <v>43</v>
      </c>
      <c r="F198" s="71" t="s">
        <v>44</v>
      </c>
    </row>
    <row r="199" spans="1:6" ht="23.25" customHeight="1">
      <c r="A199" s="72" t="s">
        <v>45</v>
      </c>
      <c r="B199" s="73">
        <v>4</v>
      </c>
      <c r="C199" s="73"/>
      <c r="D199" s="73"/>
      <c r="E199" s="73"/>
      <c r="F199" s="74"/>
    </row>
    <row r="200" spans="1:6" ht="23.25" customHeight="1">
      <c r="A200" s="72" t="s">
        <v>46</v>
      </c>
      <c r="B200" s="73">
        <v>4</v>
      </c>
      <c r="C200" s="73"/>
      <c r="D200" s="73"/>
      <c r="E200" s="73"/>
      <c r="F200" s="74"/>
    </row>
    <row r="201" spans="1:6" ht="23.25" customHeight="1">
      <c r="A201" s="72" t="s">
        <v>47</v>
      </c>
      <c r="B201" s="73"/>
      <c r="C201" s="73"/>
      <c r="D201" s="73"/>
      <c r="E201" s="73"/>
      <c r="F201" s="74">
        <v>4</v>
      </c>
    </row>
    <row r="202" spans="1:6" ht="23.25" customHeight="1">
      <c r="A202" s="72" t="s">
        <v>48</v>
      </c>
      <c r="B202" s="73"/>
      <c r="C202" s="73"/>
      <c r="D202" s="73">
        <v>4</v>
      </c>
      <c r="E202" s="73" t="s">
        <v>49</v>
      </c>
      <c r="F202" s="74">
        <v>4</v>
      </c>
    </row>
    <row r="203" spans="1:6" ht="23.25" customHeight="1">
      <c r="A203" s="72" t="s">
        <v>50</v>
      </c>
      <c r="B203" s="73"/>
      <c r="C203" s="73"/>
      <c r="D203" s="73">
        <v>4</v>
      </c>
      <c r="E203" s="73" t="s">
        <v>51</v>
      </c>
      <c r="F203" s="74"/>
    </row>
    <row r="204" spans="1:6" ht="23.25" customHeight="1">
      <c r="A204" s="72" t="s">
        <v>52</v>
      </c>
      <c r="B204" s="73"/>
      <c r="C204" s="73"/>
      <c r="D204" s="73"/>
      <c r="E204" s="73">
        <v>4</v>
      </c>
      <c r="F204" s="74"/>
    </row>
    <row r="205" spans="1:6" ht="23.25" customHeight="1">
      <c r="A205" s="72" t="s">
        <v>53</v>
      </c>
      <c r="B205" s="73"/>
      <c r="C205" s="73"/>
      <c r="D205" s="73"/>
      <c r="E205" s="73">
        <v>4</v>
      </c>
      <c r="F205" s="74"/>
    </row>
    <row r="206" spans="1:6" ht="23.25" customHeight="1">
      <c r="A206" s="72" t="s">
        <v>54</v>
      </c>
      <c r="B206" s="73"/>
      <c r="C206" s="73">
        <v>4</v>
      </c>
      <c r="D206" s="73"/>
      <c r="E206" s="73"/>
      <c r="F206" s="74"/>
    </row>
    <row r="207" spans="1:6" ht="23.25" customHeight="1">
      <c r="A207" s="72" t="s">
        <v>55</v>
      </c>
      <c r="B207" s="73"/>
      <c r="C207" s="73">
        <v>4</v>
      </c>
      <c r="D207" s="73"/>
      <c r="E207" s="73"/>
      <c r="F207" s="74"/>
    </row>
    <row r="208" spans="1:6" ht="23.25" customHeight="1">
      <c r="A208" s="75" t="s">
        <v>56</v>
      </c>
      <c r="B208" s="76"/>
      <c r="C208" s="76">
        <v>4</v>
      </c>
      <c r="D208" s="76"/>
      <c r="E208" s="76"/>
      <c r="F208" s="77"/>
    </row>
    <row r="209" spans="1:6" ht="23.25" customHeight="1">
      <c r="E209" s="95" t="s">
        <v>188</v>
      </c>
      <c r="F209" s="95"/>
    </row>
    <row r="210" spans="1:6" ht="23.25" customHeight="1"/>
    <row r="211" spans="1:6" ht="23.25" customHeight="1">
      <c r="A211" s="68" t="s">
        <v>204</v>
      </c>
      <c r="B211" s="99" t="s">
        <v>37</v>
      </c>
      <c r="C211" s="99"/>
      <c r="D211" s="99"/>
      <c r="E211" s="99"/>
      <c r="F211" s="99"/>
    </row>
    <row r="212" spans="1:6" ht="23.25" customHeight="1">
      <c r="A212" s="68" t="s">
        <v>200</v>
      </c>
      <c r="B212" s="100"/>
      <c r="C212" s="100"/>
      <c r="D212" s="100"/>
      <c r="E212" s="100"/>
      <c r="F212" s="100"/>
    </row>
    <row r="213" spans="1:6" ht="23.25" customHeight="1">
      <c r="A213" s="69" t="s">
        <v>39</v>
      </c>
      <c r="B213" s="70" t="s">
        <v>40</v>
      </c>
      <c r="C213" s="70" t="s">
        <v>41</v>
      </c>
      <c r="D213" s="70" t="s">
        <v>42</v>
      </c>
      <c r="E213" s="70" t="s">
        <v>43</v>
      </c>
      <c r="F213" s="71" t="s">
        <v>44</v>
      </c>
    </row>
    <row r="214" spans="1:6" ht="23.25" customHeight="1">
      <c r="A214" s="72" t="s">
        <v>45</v>
      </c>
      <c r="B214" s="73"/>
      <c r="C214" s="73"/>
      <c r="D214" s="73"/>
      <c r="E214" s="73">
        <v>5</v>
      </c>
      <c r="F214" s="74"/>
    </row>
    <row r="215" spans="1:6" ht="23.25" customHeight="1">
      <c r="A215" s="72" t="s">
        <v>46</v>
      </c>
      <c r="B215" s="73"/>
      <c r="C215" s="73"/>
      <c r="D215" s="73">
        <v>5</v>
      </c>
      <c r="E215" s="73">
        <v>5</v>
      </c>
      <c r="F215" s="74"/>
    </row>
    <row r="216" spans="1:6" ht="23.25" customHeight="1">
      <c r="A216" s="72" t="s">
        <v>47</v>
      </c>
      <c r="B216" s="73"/>
      <c r="C216" s="73"/>
      <c r="D216" s="73">
        <v>5</v>
      </c>
      <c r="E216" s="73">
        <v>5</v>
      </c>
      <c r="F216" s="74"/>
    </row>
    <row r="217" spans="1:6" ht="23.25" customHeight="1">
      <c r="A217" s="72" t="s">
        <v>48</v>
      </c>
      <c r="B217" s="73">
        <v>5</v>
      </c>
      <c r="C217" s="73"/>
      <c r="D217" s="73"/>
      <c r="E217" s="73" t="s">
        <v>49</v>
      </c>
      <c r="F217" s="74"/>
    </row>
    <row r="218" spans="1:6" ht="23.25" customHeight="1">
      <c r="A218" s="72" t="s">
        <v>50</v>
      </c>
      <c r="B218" s="73">
        <v>5</v>
      </c>
      <c r="C218" s="73"/>
      <c r="D218" s="73"/>
      <c r="E218" s="73" t="s">
        <v>51</v>
      </c>
      <c r="F218" s="74"/>
    </row>
    <row r="219" spans="1:6" ht="23.25" customHeight="1">
      <c r="A219" s="72" t="s">
        <v>52</v>
      </c>
      <c r="B219" s="73"/>
      <c r="C219" s="73"/>
      <c r="D219" s="73"/>
      <c r="E219" s="73"/>
      <c r="F219" s="74"/>
    </row>
    <row r="220" spans="1:6" ht="23.25" customHeight="1">
      <c r="A220" s="72" t="s">
        <v>53</v>
      </c>
      <c r="B220" s="73"/>
      <c r="C220" s="73"/>
      <c r="D220" s="73"/>
      <c r="E220" s="73"/>
      <c r="F220" s="74"/>
    </row>
    <row r="221" spans="1:6" ht="23.25" customHeight="1">
      <c r="A221" s="72" t="s">
        <v>54</v>
      </c>
      <c r="B221" s="73"/>
      <c r="C221" s="73"/>
      <c r="D221" s="73"/>
      <c r="E221" s="73"/>
      <c r="F221" s="74">
        <v>5</v>
      </c>
    </row>
    <row r="222" spans="1:6" ht="23.25" customHeight="1">
      <c r="A222" s="72" t="s">
        <v>55</v>
      </c>
      <c r="B222" s="73"/>
      <c r="C222" s="73">
        <v>5</v>
      </c>
      <c r="D222" s="73"/>
      <c r="E222" s="73"/>
      <c r="F222" s="74">
        <v>5</v>
      </c>
    </row>
    <row r="223" spans="1:6" ht="23.25" customHeight="1">
      <c r="A223" s="75" t="s">
        <v>56</v>
      </c>
      <c r="B223" s="76"/>
      <c r="C223" s="76">
        <v>5</v>
      </c>
      <c r="D223" s="76"/>
      <c r="E223" s="76"/>
      <c r="F223" s="77"/>
    </row>
    <row r="224" spans="1:6" ht="23.25" customHeight="1">
      <c r="E224" s="95" t="s">
        <v>188</v>
      </c>
      <c r="F224" s="95"/>
    </row>
    <row r="225" spans="1:6" ht="23.25" customHeight="1"/>
    <row r="226" spans="1:6" ht="23.25" customHeight="1">
      <c r="A226" s="68" t="s">
        <v>205</v>
      </c>
      <c r="B226" s="99" t="s">
        <v>37</v>
      </c>
      <c r="C226" s="99"/>
      <c r="D226" s="99"/>
      <c r="E226" s="99"/>
      <c r="F226" s="99"/>
    </row>
    <row r="227" spans="1:6" ht="23.25" customHeight="1">
      <c r="A227" s="68" t="s">
        <v>200</v>
      </c>
      <c r="B227" s="100"/>
      <c r="C227" s="100"/>
      <c r="D227" s="100"/>
      <c r="E227" s="100"/>
      <c r="F227" s="100"/>
    </row>
    <row r="228" spans="1:6" ht="23.25" customHeight="1">
      <c r="A228" s="69" t="s">
        <v>39</v>
      </c>
      <c r="B228" s="70" t="s">
        <v>40</v>
      </c>
      <c r="C228" s="70" t="s">
        <v>41</v>
      </c>
      <c r="D228" s="70" t="s">
        <v>42</v>
      </c>
      <c r="E228" s="70" t="s">
        <v>43</v>
      </c>
      <c r="F228" s="71" t="s">
        <v>44</v>
      </c>
    </row>
    <row r="229" spans="1:6" ht="23.25" customHeight="1">
      <c r="A229" s="72" t="s">
        <v>45</v>
      </c>
      <c r="B229" s="73">
        <v>6</v>
      </c>
      <c r="C229" s="73"/>
      <c r="D229" s="73"/>
      <c r="E229" s="73"/>
      <c r="F229" s="74"/>
    </row>
    <row r="230" spans="1:6" ht="23.25" customHeight="1">
      <c r="A230" s="72" t="s">
        <v>46</v>
      </c>
      <c r="B230" s="73">
        <v>6</v>
      </c>
      <c r="C230" s="73"/>
      <c r="D230" s="73"/>
      <c r="E230" s="73"/>
      <c r="F230" s="74"/>
    </row>
    <row r="231" spans="1:6" ht="23.25" customHeight="1">
      <c r="A231" s="72" t="s">
        <v>47</v>
      </c>
      <c r="B231" s="73"/>
      <c r="C231" s="73">
        <v>6</v>
      </c>
      <c r="D231" s="73"/>
      <c r="E231" s="73"/>
      <c r="F231" s="74"/>
    </row>
    <row r="232" spans="1:6" ht="23.25" customHeight="1">
      <c r="A232" s="72" t="s">
        <v>48</v>
      </c>
      <c r="B232" s="73"/>
      <c r="C232" s="73">
        <v>6</v>
      </c>
      <c r="D232" s="73"/>
      <c r="E232" s="73" t="s">
        <v>49</v>
      </c>
      <c r="F232" s="74">
        <v>6</v>
      </c>
    </row>
    <row r="233" spans="1:6" ht="23.25" customHeight="1">
      <c r="A233" s="72" t="s">
        <v>50</v>
      </c>
      <c r="B233" s="73"/>
      <c r="C233" s="73"/>
      <c r="D233" s="73"/>
      <c r="E233" s="73" t="s">
        <v>51</v>
      </c>
      <c r="F233" s="74">
        <v>6</v>
      </c>
    </row>
    <row r="234" spans="1:6" ht="23.25" customHeight="1">
      <c r="A234" s="72" t="s">
        <v>52</v>
      </c>
      <c r="B234" s="73"/>
      <c r="C234" s="73"/>
      <c r="D234" s="73"/>
      <c r="E234" s="73">
        <v>6</v>
      </c>
      <c r="F234" s="74"/>
    </row>
    <row r="235" spans="1:6" ht="23.25" customHeight="1">
      <c r="A235" s="72" t="s">
        <v>53</v>
      </c>
      <c r="B235" s="73"/>
      <c r="C235" s="73"/>
      <c r="D235" s="73"/>
      <c r="E235" s="73">
        <v>6</v>
      </c>
      <c r="F235" s="74"/>
    </row>
    <row r="236" spans="1:6" ht="23.25" customHeight="1">
      <c r="A236" s="72" t="s">
        <v>54</v>
      </c>
      <c r="B236" s="73"/>
      <c r="C236" s="73">
        <v>6</v>
      </c>
      <c r="D236" s="73"/>
      <c r="E236" s="73"/>
      <c r="F236" s="74"/>
    </row>
    <row r="237" spans="1:6" ht="23.25" customHeight="1">
      <c r="A237" s="72" t="s">
        <v>55</v>
      </c>
      <c r="B237" s="73"/>
      <c r="C237" s="73"/>
      <c r="D237" s="73">
        <v>6</v>
      </c>
      <c r="E237" s="73"/>
      <c r="F237" s="74"/>
    </row>
    <row r="238" spans="1:6" ht="23.25" customHeight="1">
      <c r="A238" s="75" t="s">
        <v>56</v>
      </c>
      <c r="B238" s="76"/>
      <c r="C238" s="76"/>
      <c r="D238" s="76">
        <v>6</v>
      </c>
      <c r="E238" s="76"/>
      <c r="F238" s="77"/>
    </row>
    <row r="239" spans="1:6" ht="23.25" customHeight="1">
      <c r="E239" s="95" t="s">
        <v>188</v>
      </c>
      <c r="F239" s="95"/>
    </row>
    <row r="240" spans="1:6" ht="23.25" customHeight="1"/>
    <row r="241" spans="1:6" ht="23.25" customHeight="1">
      <c r="A241" s="68" t="s">
        <v>206</v>
      </c>
      <c r="B241" s="99" t="s">
        <v>37</v>
      </c>
      <c r="C241" s="99"/>
      <c r="D241" s="99"/>
      <c r="E241" s="99"/>
      <c r="F241" s="99"/>
    </row>
    <row r="242" spans="1:6" ht="23.25" customHeight="1">
      <c r="A242" s="68" t="s">
        <v>200</v>
      </c>
      <c r="B242" s="100"/>
      <c r="C242" s="100"/>
      <c r="D242" s="100"/>
      <c r="E242" s="100"/>
      <c r="F242" s="100"/>
    </row>
    <row r="243" spans="1:6" ht="23.25" customHeight="1">
      <c r="A243" s="69" t="s">
        <v>39</v>
      </c>
      <c r="B243" s="70" t="s">
        <v>40</v>
      </c>
      <c r="C243" s="70" t="s">
        <v>41</v>
      </c>
      <c r="D243" s="70" t="s">
        <v>42</v>
      </c>
      <c r="E243" s="70" t="s">
        <v>43</v>
      </c>
      <c r="F243" s="71" t="s">
        <v>44</v>
      </c>
    </row>
    <row r="244" spans="1:6" ht="23.25" customHeight="1">
      <c r="A244" s="72" t="s">
        <v>45</v>
      </c>
      <c r="B244" s="73"/>
      <c r="C244" s="73"/>
      <c r="D244" s="73"/>
      <c r="E244" s="73">
        <v>7</v>
      </c>
      <c r="F244" s="74"/>
    </row>
    <row r="245" spans="1:6" ht="23.25" customHeight="1">
      <c r="A245" s="72" t="s">
        <v>46</v>
      </c>
      <c r="B245" s="73"/>
      <c r="C245" s="73"/>
      <c r="D245" s="73"/>
      <c r="E245" s="73">
        <v>7</v>
      </c>
      <c r="F245" s="74"/>
    </row>
    <row r="246" spans="1:6" ht="23.25" customHeight="1">
      <c r="A246" s="72" t="s">
        <v>47</v>
      </c>
      <c r="B246" s="73">
        <v>7</v>
      </c>
      <c r="C246" s="73"/>
      <c r="D246" s="73"/>
      <c r="E246" s="73">
        <v>7</v>
      </c>
      <c r="F246" s="74">
        <v>7</v>
      </c>
    </row>
    <row r="247" spans="1:6" ht="23.25" customHeight="1">
      <c r="A247" s="72" t="s">
        <v>48</v>
      </c>
      <c r="B247" s="73">
        <v>7</v>
      </c>
      <c r="C247" s="73">
        <v>7</v>
      </c>
      <c r="D247" s="73"/>
      <c r="E247" s="73" t="s">
        <v>49</v>
      </c>
      <c r="F247" s="74"/>
    </row>
    <row r="248" spans="1:6" ht="23.25" customHeight="1">
      <c r="A248" s="72" t="s">
        <v>50</v>
      </c>
      <c r="B248" s="73"/>
      <c r="C248" s="73">
        <v>7</v>
      </c>
      <c r="D248" s="73"/>
      <c r="E248" s="73" t="s">
        <v>51</v>
      </c>
      <c r="F248" s="74"/>
    </row>
    <row r="249" spans="1:6" ht="23.25" customHeight="1">
      <c r="A249" s="72" t="s">
        <v>52</v>
      </c>
      <c r="B249" s="73"/>
      <c r="C249" s="73"/>
      <c r="D249" s="73">
        <v>7</v>
      </c>
      <c r="E249" s="73"/>
      <c r="F249" s="74"/>
    </row>
    <row r="250" spans="1:6" ht="23.25" customHeight="1">
      <c r="A250" s="72" t="s">
        <v>53</v>
      </c>
      <c r="B250" s="73"/>
      <c r="C250" s="73"/>
      <c r="D250" s="73">
        <v>7</v>
      </c>
      <c r="E250" s="73"/>
      <c r="F250" s="74"/>
    </row>
    <row r="251" spans="1:6" ht="23.25" customHeight="1">
      <c r="A251" s="72" t="s">
        <v>54</v>
      </c>
      <c r="B251" s="73"/>
      <c r="C251" s="73"/>
      <c r="D251" s="73"/>
      <c r="E251" s="73"/>
      <c r="F251" s="74"/>
    </row>
    <row r="252" spans="1:6" ht="23.25" customHeight="1">
      <c r="A252" s="72" t="s">
        <v>55</v>
      </c>
      <c r="B252" s="73"/>
      <c r="C252" s="73"/>
      <c r="D252" s="73"/>
      <c r="E252" s="73"/>
      <c r="F252" s="74">
        <v>7</v>
      </c>
    </row>
    <row r="253" spans="1:6" ht="23.25" customHeight="1">
      <c r="A253" s="75" t="s">
        <v>56</v>
      </c>
      <c r="B253" s="76"/>
      <c r="C253" s="76"/>
      <c r="D253" s="76"/>
      <c r="E253" s="76"/>
      <c r="F253" s="77"/>
    </row>
    <row r="254" spans="1:6" ht="23.25" customHeight="1">
      <c r="E254" s="101" t="s">
        <v>144</v>
      </c>
      <c r="F254" s="101"/>
    </row>
    <row r="255" spans="1:6" ht="23.25" customHeight="1"/>
    <row r="256" spans="1:6" ht="23.25" customHeight="1">
      <c r="A256" s="68" t="s">
        <v>207</v>
      </c>
      <c r="B256" s="99" t="s">
        <v>37</v>
      </c>
      <c r="C256" s="99"/>
      <c r="D256" s="99"/>
      <c r="E256" s="99"/>
      <c r="F256" s="99"/>
    </row>
    <row r="257" spans="1:6" ht="23.25" customHeight="1">
      <c r="A257" s="68" t="s">
        <v>200</v>
      </c>
      <c r="B257" s="100"/>
      <c r="C257" s="100"/>
      <c r="D257" s="100"/>
      <c r="E257" s="100"/>
      <c r="F257" s="100"/>
    </row>
    <row r="258" spans="1:6" ht="23.25" customHeight="1">
      <c r="A258" s="69" t="s">
        <v>39</v>
      </c>
      <c r="B258" s="70" t="s">
        <v>40</v>
      </c>
      <c r="C258" s="70" t="s">
        <v>41</v>
      </c>
      <c r="D258" s="70" t="s">
        <v>42</v>
      </c>
      <c r="E258" s="70" t="s">
        <v>43</v>
      </c>
      <c r="F258" s="71" t="s">
        <v>44</v>
      </c>
    </row>
    <row r="259" spans="1:6" ht="23.25" customHeight="1">
      <c r="A259" s="72" t="s">
        <v>45</v>
      </c>
      <c r="B259" s="73"/>
      <c r="C259" s="73"/>
      <c r="D259" s="73">
        <v>8</v>
      </c>
      <c r="E259" s="73"/>
      <c r="F259" s="74"/>
    </row>
    <row r="260" spans="1:6" ht="23.25" customHeight="1">
      <c r="A260" s="72" t="s">
        <v>46</v>
      </c>
      <c r="B260" s="73"/>
      <c r="C260" s="73"/>
      <c r="D260" s="73">
        <v>8</v>
      </c>
      <c r="E260" s="73">
        <v>8</v>
      </c>
      <c r="F260" s="74">
        <v>8</v>
      </c>
    </row>
    <row r="261" spans="1:6" ht="23.25" customHeight="1">
      <c r="A261" s="72" t="s">
        <v>47</v>
      </c>
      <c r="B261" s="73"/>
      <c r="C261" s="73">
        <v>8</v>
      </c>
      <c r="D261" s="73"/>
      <c r="E261" s="73"/>
      <c r="F261" s="74">
        <v>8</v>
      </c>
    </row>
    <row r="262" spans="1:6" ht="23.25" customHeight="1">
      <c r="A262" s="72" t="s">
        <v>48</v>
      </c>
      <c r="B262" s="73"/>
      <c r="C262" s="73">
        <v>8</v>
      </c>
      <c r="D262" s="73"/>
      <c r="E262" s="73" t="s">
        <v>49</v>
      </c>
      <c r="F262" s="74"/>
    </row>
    <row r="263" spans="1:6" ht="23.25" customHeight="1">
      <c r="A263" s="72" t="s">
        <v>50</v>
      </c>
      <c r="B263" s="73"/>
      <c r="C263" s="73"/>
      <c r="D263" s="73"/>
      <c r="E263" s="73" t="s">
        <v>51</v>
      </c>
      <c r="F263" s="74"/>
    </row>
    <row r="264" spans="1:6" ht="23.25" customHeight="1">
      <c r="A264" s="72" t="s">
        <v>52</v>
      </c>
      <c r="B264" s="73"/>
      <c r="C264" s="73"/>
      <c r="D264" s="73"/>
      <c r="E264" s="73">
        <v>8</v>
      </c>
      <c r="F264" s="74"/>
    </row>
    <row r="265" spans="1:6" ht="23.25" customHeight="1">
      <c r="A265" s="72" t="s">
        <v>53</v>
      </c>
      <c r="B265" s="73"/>
      <c r="C265" s="73"/>
      <c r="D265" s="73"/>
      <c r="E265" s="73">
        <v>8</v>
      </c>
      <c r="F265" s="74"/>
    </row>
    <row r="266" spans="1:6" ht="23.25" customHeight="1">
      <c r="A266" s="72" t="s">
        <v>54</v>
      </c>
      <c r="B266" s="73">
        <v>8</v>
      </c>
      <c r="C266" s="73"/>
      <c r="D266" s="73"/>
      <c r="E266" s="73"/>
      <c r="F266" s="74"/>
    </row>
    <row r="267" spans="1:6" ht="23.25" customHeight="1">
      <c r="A267" s="72" t="s">
        <v>55</v>
      </c>
      <c r="B267" s="73" t="s">
        <v>193</v>
      </c>
      <c r="C267" s="73"/>
      <c r="D267" s="73"/>
      <c r="E267" s="73"/>
      <c r="F267" s="74"/>
    </row>
    <row r="268" spans="1:6" ht="23.25" customHeight="1">
      <c r="A268" s="75" t="s">
        <v>56</v>
      </c>
      <c r="B268" s="76">
        <v>8</v>
      </c>
      <c r="C268" s="76"/>
      <c r="D268" s="76"/>
      <c r="E268" s="76"/>
      <c r="F268" s="77"/>
    </row>
    <row r="269" spans="1:6" ht="23.25" customHeight="1">
      <c r="E269" s="95" t="s">
        <v>188</v>
      </c>
      <c r="F269" s="95"/>
    </row>
    <row r="270" spans="1:6" ht="23.25" customHeight="1"/>
    <row r="271" spans="1:6" ht="23.25" customHeight="1">
      <c r="A271" s="68" t="s">
        <v>208</v>
      </c>
      <c r="B271" s="99" t="s">
        <v>37</v>
      </c>
      <c r="C271" s="99"/>
      <c r="D271" s="99"/>
      <c r="E271" s="99"/>
      <c r="F271" s="99"/>
    </row>
    <row r="272" spans="1:6" ht="23.25" customHeight="1">
      <c r="A272" s="68" t="s">
        <v>200</v>
      </c>
      <c r="B272" s="100"/>
      <c r="C272" s="100"/>
      <c r="D272" s="100"/>
      <c r="E272" s="100"/>
      <c r="F272" s="100"/>
    </row>
    <row r="273" spans="1:6" ht="23.25" customHeight="1">
      <c r="A273" s="69" t="s">
        <v>39</v>
      </c>
      <c r="B273" s="70" t="s">
        <v>40</v>
      </c>
      <c r="C273" s="70" t="s">
        <v>41</v>
      </c>
      <c r="D273" s="70" t="s">
        <v>42</v>
      </c>
      <c r="E273" s="70" t="s">
        <v>43</v>
      </c>
      <c r="F273" s="71" t="s">
        <v>44</v>
      </c>
    </row>
    <row r="274" spans="1:6" ht="23.25" customHeight="1">
      <c r="A274" s="72" t="s">
        <v>45</v>
      </c>
      <c r="B274" s="73"/>
      <c r="C274" s="73"/>
      <c r="D274" s="73">
        <v>9</v>
      </c>
      <c r="E274" s="73"/>
      <c r="F274" s="74"/>
    </row>
    <row r="275" spans="1:6" ht="23.25" customHeight="1">
      <c r="A275" s="72" t="s">
        <v>46</v>
      </c>
      <c r="B275" s="73"/>
      <c r="C275" s="73"/>
      <c r="D275" s="73">
        <v>9</v>
      </c>
      <c r="E275" s="73"/>
      <c r="F275" s="74">
        <v>9</v>
      </c>
    </row>
    <row r="276" spans="1:6" ht="23.25" customHeight="1">
      <c r="A276" s="72" t="s">
        <v>47</v>
      </c>
      <c r="B276" s="73"/>
      <c r="C276" s="73"/>
      <c r="D276" s="73"/>
      <c r="E276" s="73"/>
      <c r="F276" s="74">
        <v>9</v>
      </c>
    </row>
    <row r="277" spans="1:6" ht="23.25" customHeight="1">
      <c r="A277" s="72" t="s">
        <v>48</v>
      </c>
      <c r="B277" s="73"/>
      <c r="C277" s="73">
        <v>9</v>
      </c>
      <c r="D277" s="73"/>
      <c r="E277" s="73" t="s">
        <v>49</v>
      </c>
      <c r="F277" s="74"/>
    </row>
    <row r="278" spans="1:6" ht="23.25" customHeight="1">
      <c r="A278" s="72" t="s">
        <v>50</v>
      </c>
      <c r="B278" s="73"/>
      <c r="C278" s="73">
        <v>9</v>
      </c>
      <c r="D278" s="73"/>
      <c r="E278" s="73" t="s">
        <v>51</v>
      </c>
      <c r="F278" s="74"/>
    </row>
    <row r="279" spans="1:6" ht="23.25" customHeight="1">
      <c r="A279" s="72" t="s">
        <v>52</v>
      </c>
      <c r="B279" s="73">
        <v>9</v>
      </c>
      <c r="C279" s="73"/>
      <c r="D279" s="73"/>
      <c r="E279" s="73"/>
      <c r="F279" s="74"/>
    </row>
    <row r="280" spans="1:6" ht="23.25" customHeight="1">
      <c r="A280" s="72" t="s">
        <v>53</v>
      </c>
      <c r="B280" s="73">
        <v>9</v>
      </c>
      <c r="C280" s="73"/>
      <c r="D280" s="73"/>
      <c r="E280" s="73"/>
      <c r="F280" s="74"/>
    </row>
    <row r="281" spans="1:6" ht="23.25" customHeight="1">
      <c r="A281" s="72" t="s">
        <v>54</v>
      </c>
      <c r="B281" s="73"/>
      <c r="C281" s="73"/>
      <c r="D281" s="73"/>
      <c r="E281" s="73">
        <v>9</v>
      </c>
      <c r="F281" s="74"/>
    </row>
    <row r="282" spans="1:6" ht="23.25" customHeight="1">
      <c r="A282" s="72" t="s">
        <v>55</v>
      </c>
      <c r="B282" s="73"/>
      <c r="C282" s="73"/>
      <c r="D282" s="73"/>
      <c r="E282" s="73">
        <v>9</v>
      </c>
      <c r="F282" s="74"/>
    </row>
    <row r="283" spans="1:6" ht="23.25" customHeight="1">
      <c r="A283" s="75" t="s">
        <v>56</v>
      </c>
      <c r="B283" s="76"/>
      <c r="C283" s="76"/>
      <c r="D283" s="76"/>
      <c r="E283" s="76">
        <v>9</v>
      </c>
      <c r="F283" s="77"/>
    </row>
    <row r="284" spans="1:6" ht="23.25" customHeight="1">
      <c r="E284" s="95" t="s">
        <v>188</v>
      </c>
      <c r="F284" s="95"/>
    </row>
    <row r="285" spans="1:6" ht="23.25" customHeight="1"/>
    <row r="286" spans="1:6" ht="23.25" customHeight="1">
      <c r="A286" s="68" t="s">
        <v>209</v>
      </c>
      <c r="B286" s="99" t="s">
        <v>37</v>
      </c>
      <c r="C286" s="99"/>
      <c r="D286" s="99"/>
      <c r="E286" s="99"/>
      <c r="F286" s="99"/>
    </row>
    <row r="287" spans="1:6" ht="23.25" customHeight="1">
      <c r="A287" s="68" t="s">
        <v>200</v>
      </c>
      <c r="B287" s="100"/>
      <c r="C287" s="100"/>
      <c r="D287" s="100"/>
      <c r="E287" s="100"/>
      <c r="F287" s="100"/>
    </row>
    <row r="288" spans="1:6" ht="23.25" customHeight="1">
      <c r="A288" s="69" t="s">
        <v>39</v>
      </c>
      <c r="B288" s="70" t="s">
        <v>40</v>
      </c>
      <c r="C288" s="70" t="s">
        <v>41</v>
      </c>
      <c r="D288" s="70" t="s">
        <v>42</v>
      </c>
      <c r="E288" s="70" t="s">
        <v>43</v>
      </c>
      <c r="F288" s="71" t="s">
        <v>44</v>
      </c>
    </row>
    <row r="289" spans="1:6" ht="23.25" customHeight="1">
      <c r="A289" s="72" t="s">
        <v>45</v>
      </c>
      <c r="B289" s="73"/>
      <c r="C289" s="73"/>
      <c r="D289" s="73"/>
      <c r="E289" s="73"/>
      <c r="F289" s="74">
        <v>10</v>
      </c>
    </row>
    <row r="290" spans="1:6" ht="23.25" customHeight="1">
      <c r="A290" s="72" t="s">
        <v>46</v>
      </c>
      <c r="B290" s="73"/>
      <c r="C290" s="73"/>
      <c r="D290" s="73"/>
      <c r="E290" s="73"/>
      <c r="F290" s="74">
        <v>10</v>
      </c>
    </row>
    <row r="291" spans="1:6" ht="23.25" customHeight="1">
      <c r="A291" s="72" t="s">
        <v>47</v>
      </c>
      <c r="B291" s="73"/>
      <c r="C291" s="73"/>
      <c r="D291" s="73"/>
      <c r="E291" s="73"/>
      <c r="F291" s="74"/>
    </row>
    <row r="292" spans="1:6" ht="23.25" customHeight="1">
      <c r="A292" s="72" t="s">
        <v>48</v>
      </c>
      <c r="B292" s="73"/>
      <c r="C292" s="73">
        <v>10</v>
      </c>
      <c r="D292" s="73"/>
      <c r="E292" s="73" t="s">
        <v>49</v>
      </c>
      <c r="F292" s="74"/>
    </row>
    <row r="293" spans="1:6" ht="23.25" customHeight="1">
      <c r="A293" s="72" t="s">
        <v>50</v>
      </c>
      <c r="B293" s="73"/>
      <c r="C293" s="73">
        <v>10</v>
      </c>
      <c r="D293" s="73"/>
      <c r="E293" s="73" t="s">
        <v>51</v>
      </c>
      <c r="F293" s="74"/>
    </row>
    <row r="294" spans="1:6" ht="23.25" customHeight="1">
      <c r="A294" s="72" t="s">
        <v>52</v>
      </c>
      <c r="B294" s="73"/>
      <c r="C294" s="73"/>
      <c r="D294" s="78">
        <v>10</v>
      </c>
      <c r="E294" s="73"/>
      <c r="F294" s="74">
        <v>10</v>
      </c>
    </row>
    <row r="295" spans="1:6" ht="23.25" customHeight="1">
      <c r="A295" s="72" t="s">
        <v>53</v>
      </c>
      <c r="B295" s="73">
        <v>10</v>
      </c>
      <c r="C295" s="73"/>
      <c r="D295" s="73">
        <v>10</v>
      </c>
      <c r="E295" s="73"/>
      <c r="F295" s="74"/>
    </row>
    <row r="296" spans="1:6" ht="23.25" customHeight="1">
      <c r="A296" s="72" t="s">
        <v>54</v>
      </c>
      <c r="B296" s="73">
        <v>10</v>
      </c>
      <c r="C296" s="73"/>
      <c r="D296" s="73"/>
      <c r="E296" s="73"/>
      <c r="F296" s="74"/>
    </row>
    <row r="297" spans="1:6" ht="23.25" customHeight="1">
      <c r="A297" s="72" t="s">
        <v>55</v>
      </c>
      <c r="B297" s="73"/>
      <c r="C297" s="73"/>
      <c r="D297" s="73"/>
      <c r="E297" s="73">
        <v>10</v>
      </c>
      <c r="F297" s="74"/>
    </row>
    <row r="298" spans="1:6" ht="23.25" customHeight="1">
      <c r="A298" s="75" t="s">
        <v>56</v>
      </c>
      <c r="B298" s="76"/>
      <c r="C298" s="76"/>
      <c r="D298" s="76"/>
      <c r="E298" s="76">
        <v>10</v>
      </c>
      <c r="F298" s="77"/>
    </row>
    <row r="299" spans="1:6" ht="23.25" customHeight="1">
      <c r="E299" s="95" t="s">
        <v>188</v>
      </c>
      <c r="F299" s="95"/>
    </row>
    <row r="300" spans="1:6" ht="23.25" customHeight="1"/>
    <row r="301" spans="1:6" ht="23.25" customHeight="1">
      <c r="A301" s="68" t="s">
        <v>210</v>
      </c>
      <c r="B301" s="99" t="s">
        <v>37</v>
      </c>
      <c r="C301" s="99"/>
      <c r="D301" s="99"/>
      <c r="E301" s="99"/>
      <c r="F301" s="99"/>
    </row>
    <row r="302" spans="1:6" ht="23.25" customHeight="1">
      <c r="A302" s="68" t="s">
        <v>211</v>
      </c>
      <c r="B302" s="100"/>
      <c r="C302" s="100"/>
      <c r="D302" s="100"/>
      <c r="E302" s="100"/>
      <c r="F302" s="100"/>
    </row>
    <row r="303" spans="1:6" ht="23.25" customHeight="1">
      <c r="A303" s="69" t="s">
        <v>39</v>
      </c>
      <c r="B303" s="70" t="s">
        <v>40</v>
      </c>
      <c r="C303" s="70" t="s">
        <v>41</v>
      </c>
      <c r="D303" s="70" t="s">
        <v>42</v>
      </c>
      <c r="E303" s="70" t="s">
        <v>43</v>
      </c>
      <c r="F303" s="71" t="s">
        <v>44</v>
      </c>
    </row>
    <row r="304" spans="1:6" ht="23.25" customHeight="1">
      <c r="A304" s="72" t="s">
        <v>45</v>
      </c>
      <c r="B304" s="73"/>
      <c r="C304" s="73"/>
      <c r="D304" s="73"/>
      <c r="E304" s="73">
        <v>1</v>
      </c>
      <c r="F304" s="74">
        <v>1</v>
      </c>
    </row>
    <row r="305" spans="1:6" ht="23.25" customHeight="1">
      <c r="A305" s="72" t="s">
        <v>46</v>
      </c>
      <c r="B305" s="73"/>
      <c r="C305" s="73"/>
      <c r="D305" s="73"/>
      <c r="E305" s="73">
        <v>1</v>
      </c>
      <c r="F305" s="74">
        <v>1</v>
      </c>
    </row>
    <row r="306" spans="1:6" ht="23.25" customHeight="1">
      <c r="A306" s="72" t="s">
        <v>47</v>
      </c>
      <c r="B306" s="73"/>
      <c r="C306" s="73"/>
      <c r="D306" s="73"/>
      <c r="E306" s="73"/>
      <c r="F306" s="74"/>
    </row>
    <row r="307" spans="1:6" ht="23.25" customHeight="1">
      <c r="A307" s="72" t="s">
        <v>48</v>
      </c>
      <c r="B307" s="73">
        <v>1</v>
      </c>
      <c r="C307" s="73" t="s">
        <v>49</v>
      </c>
      <c r="D307" s="73">
        <v>1</v>
      </c>
      <c r="E307" s="73"/>
      <c r="F307" s="74"/>
    </row>
    <row r="308" spans="1:6" ht="23.25" customHeight="1">
      <c r="A308" s="72" t="s">
        <v>50</v>
      </c>
      <c r="B308" s="73">
        <v>1</v>
      </c>
      <c r="C308" s="73" t="s">
        <v>51</v>
      </c>
      <c r="D308" s="73">
        <v>1</v>
      </c>
      <c r="E308" s="73"/>
      <c r="F308" s="74"/>
    </row>
    <row r="309" spans="1:6" ht="23.25" customHeight="1">
      <c r="A309" s="72" t="s">
        <v>52</v>
      </c>
      <c r="B309" s="73"/>
      <c r="C309" s="78">
        <v>1</v>
      </c>
      <c r="D309" s="73"/>
      <c r="E309" s="73"/>
      <c r="F309" s="74"/>
    </row>
    <row r="310" spans="1:6" ht="23.25" customHeight="1">
      <c r="A310" s="72" t="s">
        <v>53</v>
      </c>
      <c r="B310" s="73"/>
      <c r="C310" s="78">
        <v>1</v>
      </c>
      <c r="D310" s="73"/>
      <c r="E310" s="73"/>
      <c r="F310" s="74"/>
    </row>
    <row r="311" spans="1:6" ht="23.25" customHeight="1">
      <c r="A311" s="72" t="s">
        <v>54</v>
      </c>
      <c r="B311" s="73"/>
      <c r="C311" s="73"/>
      <c r="D311" s="73"/>
      <c r="E311" s="73"/>
      <c r="F311" s="74"/>
    </row>
    <row r="312" spans="1:6" ht="23.25" customHeight="1">
      <c r="A312" s="72" t="s">
        <v>55</v>
      </c>
      <c r="B312" s="73"/>
      <c r="C312" s="73"/>
      <c r="D312" s="73"/>
      <c r="E312" s="73"/>
      <c r="F312" s="74"/>
    </row>
    <row r="313" spans="1:6" ht="23.25" customHeight="1">
      <c r="A313" s="75" t="s">
        <v>56</v>
      </c>
      <c r="B313" s="76"/>
      <c r="C313" s="76"/>
      <c r="D313" s="76"/>
      <c r="E313" s="76"/>
      <c r="F313" s="77"/>
    </row>
    <row r="314" spans="1:6" ht="23.25" customHeight="1">
      <c r="E314" s="95" t="s">
        <v>188</v>
      </c>
      <c r="F314" s="95"/>
    </row>
    <row r="315" spans="1:6" ht="23.25" customHeight="1"/>
    <row r="316" spans="1:6" ht="23.25" customHeight="1">
      <c r="A316" s="68" t="s">
        <v>212</v>
      </c>
      <c r="B316" s="99" t="s">
        <v>37</v>
      </c>
      <c r="C316" s="99"/>
      <c r="D316" s="99"/>
      <c r="E316" s="99"/>
      <c r="F316" s="99"/>
    </row>
    <row r="317" spans="1:6" ht="23.25" customHeight="1">
      <c r="A317" s="68" t="s">
        <v>211</v>
      </c>
      <c r="B317" s="100"/>
      <c r="C317" s="100"/>
      <c r="D317" s="100"/>
      <c r="E317" s="100"/>
      <c r="F317" s="100"/>
    </row>
    <row r="318" spans="1:6" ht="23.25" customHeight="1">
      <c r="A318" s="69" t="s">
        <v>39</v>
      </c>
      <c r="B318" s="70" t="s">
        <v>40</v>
      </c>
      <c r="C318" s="70" t="s">
        <v>41</v>
      </c>
      <c r="D318" s="70" t="s">
        <v>42</v>
      </c>
      <c r="E318" s="70" t="s">
        <v>43</v>
      </c>
      <c r="F318" s="71" t="s">
        <v>44</v>
      </c>
    </row>
    <row r="319" spans="1:6" ht="23.25" customHeight="1">
      <c r="A319" s="72" t="s">
        <v>45</v>
      </c>
      <c r="B319" s="73"/>
      <c r="C319" s="73"/>
      <c r="D319" s="73"/>
      <c r="E319" s="73">
        <v>2</v>
      </c>
      <c r="F319" s="74"/>
    </row>
    <row r="320" spans="1:6" ht="23.25" customHeight="1">
      <c r="A320" s="72" t="s">
        <v>46</v>
      </c>
      <c r="B320" s="73"/>
      <c r="C320" s="73">
        <v>2</v>
      </c>
      <c r="D320" s="73"/>
      <c r="E320" s="73">
        <v>2</v>
      </c>
      <c r="F320" s="74"/>
    </row>
    <row r="321" spans="1:6" ht="23.25" customHeight="1">
      <c r="A321" s="72" t="s">
        <v>47</v>
      </c>
      <c r="B321" s="73"/>
      <c r="C321" s="73">
        <v>2</v>
      </c>
      <c r="D321" s="73"/>
      <c r="E321" s="73"/>
      <c r="F321" s="74"/>
    </row>
    <row r="322" spans="1:6" ht="23.25" customHeight="1">
      <c r="A322" s="72" t="s">
        <v>48</v>
      </c>
      <c r="B322" s="73"/>
      <c r="C322" s="73" t="s">
        <v>49</v>
      </c>
      <c r="D322" s="73">
        <v>2</v>
      </c>
      <c r="E322" s="73"/>
      <c r="F322" s="74"/>
    </row>
    <row r="323" spans="1:6" ht="23.25" customHeight="1">
      <c r="A323" s="72" t="s">
        <v>50</v>
      </c>
      <c r="B323" s="73"/>
      <c r="C323" s="73" t="s">
        <v>51</v>
      </c>
      <c r="D323" s="73">
        <v>2</v>
      </c>
      <c r="E323" s="73"/>
      <c r="F323" s="74"/>
    </row>
    <row r="324" spans="1:6" ht="23.25" customHeight="1">
      <c r="A324" s="72" t="s">
        <v>52</v>
      </c>
      <c r="B324" s="73">
        <v>2</v>
      </c>
      <c r="C324" s="73"/>
      <c r="D324" s="73"/>
      <c r="E324" s="73"/>
      <c r="F324" s="74"/>
    </row>
    <row r="325" spans="1:6" ht="23.25" customHeight="1">
      <c r="A325" s="72" t="s">
        <v>53</v>
      </c>
      <c r="B325" s="73">
        <v>2</v>
      </c>
      <c r="C325" s="73"/>
      <c r="D325" s="73"/>
      <c r="E325" s="73"/>
      <c r="F325" s="74"/>
    </row>
    <row r="326" spans="1:6" ht="23.25" customHeight="1">
      <c r="A326" s="72" t="s">
        <v>54</v>
      </c>
      <c r="B326" s="73"/>
      <c r="C326" s="73"/>
      <c r="D326" s="73"/>
      <c r="E326" s="73"/>
      <c r="F326" s="74"/>
    </row>
    <row r="327" spans="1:6" ht="23.25" customHeight="1">
      <c r="A327" s="72" t="s">
        <v>55</v>
      </c>
      <c r="B327" s="73"/>
      <c r="C327" s="73"/>
      <c r="D327" s="73"/>
      <c r="E327" s="73"/>
      <c r="F327" s="74">
        <v>2</v>
      </c>
    </row>
    <row r="328" spans="1:6" ht="23.25" customHeight="1">
      <c r="A328" s="75" t="s">
        <v>56</v>
      </c>
      <c r="B328" s="76"/>
      <c r="C328" s="76"/>
      <c r="D328" s="76"/>
      <c r="E328" s="76"/>
      <c r="F328" s="77">
        <v>2</v>
      </c>
    </row>
    <row r="329" spans="1:6" ht="23.25" customHeight="1">
      <c r="E329" s="95" t="s">
        <v>188</v>
      </c>
      <c r="F329" s="95"/>
    </row>
    <row r="330" spans="1:6" ht="23.25" customHeight="1"/>
    <row r="331" spans="1:6" ht="23.25" customHeight="1">
      <c r="A331" s="68" t="s">
        <v>213</v>
      </c>
      <c r="B331" s="99" t="s">
        <v>37</v>
      </c>
      <c r="C331" s="99"/>
      <c r="D331" s="99"/>
      <c r="E331" s="99"/>
      <c r="F331" s="99"/>
    </row>
    <row r="332" spans="1:6" ht="23.25" customHeight="1">
      <c r="A332" s="68" t="s">
        <v>211</v>
      </c>
      <c r="B332" s="100"/>
      <c r="C332" s="100"/>
      <c r="D332" s="100"/>
      <c r="E332" s="100"/>
      <c r="F332" s="100"/>
    </row>
    <row r="333" spans="1:6" ht="23.25" customHeight="1">
      <c r="A333" s="69" t="s">
        <v>39</v>
      </c>
      <c r="B333" s="70" t="s">
        <v>40</v>
      </c>
      <c r="C333" s="70" t="s">
        <v>41</v>
      </c>
      <c r="D333" s="70" t="s">
        <v>42</v>
      </c>
      <c r="E333" s="70" t="s">
        <v>43</v>
      </c>
      <c r="F333" s="71" t="s">
        <v>44</v>
      </c>
    </row>
    <row r="334" spans="1:6" ht="23.25" customHeight="1">
      <c r="A334" s="72" t="s">
        <v>45</v>
      </c>
      <c r="B334" s="73">
        <v>3</v>
      </c>
      <c r="C334" s="73"/>
      <c r="D334" s="73"/>
      <c r="E334" s="73"/>
      <c r="F334" s="74"/>
    </row>
    <row r="335" spans="1:6" ht="23.25" customHeight="1">
      <c r="A335" s="72" t="s">
        <v>46</v>
      </c>
      <c r="B335" s="73">
        <v>3</v>
      </c>
      <c r="C335" s="73"/>
      <c r="D335" s="73"/>
      <c r="E335" s="73"/>
      <c r="F335" s="74"/>
    </row>
    <row r="336" spans="1:6" ht="23.25" customHeight="1">
      <c r="A336" s="72" t="s">
        <v>47</v>
      </c>
      <c r="B336" s="73"/>
      <c r="C336" s="73"/>
      <c r="D336" s="73"/>
      <c r="E336" s="73">
        <v>3</v>
      </c>
      <c r="F336" s="74"/>
    </row>
    <row r="337" spans="1:6" ht="23.25" customHeight="1">
      <c r="A337" s="72" t="s">
        <v>48</v>
      </c>
      <c r="B337" s="73"/>
      <c r="C337" s="73" t="s">
        <v>49</v>
      </c>
      <c r="D337" s="73"/>
      <c r="E337" s="73">
        <v>3</v>
      </c>
      <c r="F337" s="74">
        <v>3</v>
      </c>
    </row>
    <row r="338" spans="1:6" ht="23.25" customHeight="1">
      <c r="A338" s="72" t="s">
        <v>50</v>
      </c>
      <c r="B338" s="73"/>
      <c r="C338" s="73" t="s">
        <v>51</v>
      </c>
      <c r="D338" s="73"/>
      <c r="E338" s="73"/>
      <c r="F338" s="74">
        <v>3</v>
      </c>
    </row>
    <row r="339" spans="1:6" ht="23.25" customHeight="1">
      <c r="A339" s="72" t="s">
        <v>52</v>
      </c>
      <c r="B339" s="73"/>
      <c r="C339" s="73">
        <v>3</v>
      </c>
      <c r="D339" s="73"/>
      <c r="E339" s="73"/>
      <c r="F339" s="74"/>
    </row>
    <row r="340" spans="1:6" ht="23.25" customHeight="1">
      <c r="A340" s="72" t="s">
        <v>53</v>
      </c>
      <c r="B340" s="73"/>
      <c r="C340" s="73">
        <v>3</v>
      </c>
      <c r="D340" s="73"/>
      <c r="E340" s="73"/>
      <c r="F340" s="74"/>
    </row>
    <row r="341" spans="1:6" ht="23.25" customHeight="1">
      <c r="A341" s="72" t="s">
        <v>54</v>
      </c>
      <c r="B341" s="73"/>
      <c r="C341" s="73"/>
      <c r="D341" s="73"/>
      <c r="E341" s="73"/>
      <c r="F341" s="74"/>
    </row>
    <row r="342" spans="1:6" ht="23.25" customHeight="1">
      <c r="A342" s="72" t="s">
        <v>55</v>
      </c>
      <c r="B342" s="73"/>
      <c r="C342" s="73"/>
      <c r="D342" s="73">
        <v>3</v>
      </c>
      <c r="E342" s="73"/>
      <c r="F342" s="74"/>
    </row>
    <row r="343" spans="1:6" ht="23.25" customHeight="1">
      <c r="A343" s="75" t="s">
        <v>56</v>
      </c>
      <c r="B343" s="76"/>
      <c r="C343" s="76"/>
      <c r="D343" s="76">
        <v>3</v>
      </c>
      <c r="E343" s="76"/>
      <c r="F343" s="77"/>
    </row>
    <row r="344" spans="1:6" ht="23.25" customHeight="1">
      <c r="E344" s="95" t="s">
        <v>188</v>
      </c>
      <c r="F344" s="95"/>
    </row>
    <row r="345" spans="1:6" ht="23.25" customHeight="1"/>
    <row r="346" spans="1:6" ht="23.25" customHeight="1">
      <c r="A346" s="68" t="s">
        <v>214</v>
      </c>
      <c r="B346" s="99" t="s">
        <v>37</v>
      </c>
      <c r="C346" s="99"/>
      <c r="D346" s="99"/>
      <c r="E346" s="99"/>
      <c r="F346" s="99"/>
    </row>
    <row r="347" spans="1:6" ht="23.25" customHeight="1">
      <c r="A347" s="68" t="s">
        <v>211</v>
      </c>
      <c r="B347" s="100"/>
      <c r="C347" s="100"/>
      <c r="D347" s="100"/>
      <c r="E347" s="100"/>
      <c r="F347" s="100"/>
    </row>
    <row r="348" spans="1:6" ht="23.25" customHeight="1">
      <c r="A348" s="69" t="s">
        <v>39</v>
      </c>
      <c r="B348" s="70" t="s">
        <v>40</v>
      </c>
      <c r="C348" s="70" t="s">
        <v>41</v>
      </c>
      <c r="D348" s="70" t="s">
        <v>42</v>
      </c>
      <c r="E348" s="70" t="s">
        <v>43</v>
      </c>
      <c r="F348" s="71" t="s">
        <v>44</v>
      </c>
    </row>
    <row r="349" spans="1:6" ht="23.25" customHeight="1">
      <c r="A349" s="72" t="s">
        <v>45</v>
      </c>
      <c r="B349" s="73"/>
      <c r="C349" s="73"/>
      <c r="D349" s="73"/>
      <c r="E349" s="73"/>
      <c r="F349" s="74">
        <v>4</v>
      </c>
    </row>
    <row r="350" spans="1:6" ht="23.25" customHeight="1">
      <c r="A350" s="72" t="s">
        <v>46</v>
      </c>
      <c r="B350" s="73"/>
      <c r="C350" s="73">
        <v>4</v>
      </c>
      <c r="D350" s="73"/>
      <c r="E350" s="73"/>
      <c r="F350" s="74">
        <v>4</v>
      </c>
    </row>
    <row r="351" spans="1:6" ht="23.25" customHeight="1">
      <c r="A351" s="72" t="s">
        <v>47</v>
      </c>
      <c r="B351" s="73"/>
      <c r="C351" s="73">
        <v>4</v>
      </c>
      <c r="D351" s="73"/>
      <c r="E351" s="73"/>
      <c r="F351" s="74"/>
    </row>
    <row r="352" spans="1:6" ht="23.25" customHeight="1">
      <c r="A352" s="72" t="s">
        <v>48</v>
      </c>
      <c r="B352" s="73"/>
      <c r="C352" s="73" t="s">
        <v>49</v>
      </c>
      <c r="D352" s="73"/>
      <c r="E352" s="73">
        <v>4</v>
      </c>
      <c r="F352" s="74"/>
    </row>
    <row r="353" spans="1:6" ht="23.25" customHeight="1">
      <c r="A353" s="72" t="s">
        <v>50</v>
      </c>
      <c r="B353" s="73"/>
      <c r="C353" s="73" t="s">
        <v>51</v>
      </c>
      <c r="D353" s="73"/>
      <c r="E353" s="73">
        <v>4</v>
      </c>
      <c r="F353" s="74"/>
    </row>
    <row r="354" spans="1:6" ht="23.25" customHeight="1">
      <c r="A354" s="72" t="s">
        <v>52</v>
      </c>
      <c r="B354" s="73">
        <v>4</v>
      </c>
      <c r="C354" s="73"/>
      <c r="D354" s="73"/>
      <c r="E354" s="73"/>
      <c r="F354" s="74"/>
    </row>
    <row r="355" spans="1:6" ht="23.25" customHeight="1">
      <c r="A355" s="72" t="s">
        <v>53</v>
      </c>
      <c r="B355" s="73">
        <v>4</v>
      </c>
      <c r="C355" s="73"/>
      <c r="D355" s="73"/>
      <c r="E355" s="73"/>
      <c r="F355" s="74"/>
    </row>
    <row r="356" spans="1:6" ht="23.25" customHeight="1">
      <c r="A356" s="72" t="s">
        <v>54</v>
      </c>
      <c r="B356" s="73"/>
      <c r="C356" s="73"/>
      <c r="D356" s="73"/>
      <c r="E356" s="73"/>
      <c r="F356" s="74"/>
    </row>
    <row r="357" spans="1:6" ht="23.25" customHeight="1">
      <c r="A357" s="72" t="s">
        <v>55</v>
      </c>
      <c r="B357" s="73"/>
      <c r="C357" s="73"/>
      <c r="D357" s="73">
        <v>4</v>
      </c>
      <c r="E357" s="73"/>
      <c r="F357" s="74"/>
    </row>
    <row r="358" spans="1:6" ht="23.25" customHeight="1">
      <c r="A358" s="75" t="s">
        <v>56</v>
      </c>
      <c r="B358" s="76"/>
      <c r="C358" s="76"/>
      <c r="D358" s="76">
        <v>4</v>
      </c>
      <c r="E358" s="76"/>
      <c r="F358" s="77"/>
    </row>
    <row r="359" spans="1:6" ht="23.25" customHeight="1">
      <c r="E359" s="95" t="s">
        <v>188</v>
      </c>
      <c r="F359" s="95"/>
    </row>
    <row r="360" spans="1:6" ht="23.25" customHeight="1"/>
    <row r="361" spans="1:6" ht="23.25" customHeight="1">
      <c r="A361" s="68" t="s">
        <v>215</v>
      </c>
      <c r="B361" s="99" t="s">
        <v>37</v>
      </c>
      <c r="C361" s="99"/>
      <c r="D361" s="99"/>
      <c r="E361" s="99"/>
      <c r="F361" s="99"/>
    </row>
    <row r="362" spans="1:6" ht="23.25" customHeight="1">
      <c r="A362" s="68" t="s">
        <v>211</v>
      </c>
      <c r="B362" s="100"/>
      <c r="C362" s="100"/>
      <c r="D362" s="100"/>
      <c r="E362" s="100"/>
      <c r="F362" s="100"/>
    </row>
    <row r="363" spans="1:6" ht="23.25" customHeight="1">
      <c r="A363" s="69" t="s">
        <v>39</v>
      </c>
      <c r="B363" s="70" t="s">
        <v>40</v>
      </c>
      <c r="C363" s="70" t="s">
        <v>41</v>
      </c>
      <c r="D363" s="70" t="s">
        <v>42</v>
      </c>
      <c r="E363" s="70" t="s">
        <v>43</v>
      </c>
      <c r="F363" s="71" t="s">
        <v>44</v>
      </c>
    </row>
    <row r="364" spans="1:6" ht="23.25" customHeight="1">
      <c r="A364" s="72" t="s">
        <v>45</v>
      </c>
      <c r="B364" s="73">
        <v>5</v>
      </c>
      <c r="C364" s="73"/>
      <c r="D364" s="73"/>
      <c r="E364" s="73"/>
      <c r="F364" s="74"/>
    </row>
    <row r="365" spans="1:6" ht="23.25" customHeight="1">
      <c r="A365" s="72" t="s">
        <v>46</v>
      </c>
      <c r="B365" s="73">
        <v>5</v>
      </c>
      <c r="C365" s="73"/>
      <c r="D365" s="73"/>
      <c r="E365" s="73"/>
      <c r="F365" s="74"/>
    </row>
    <row r="366" spans="1:6" ht="23.25" customHeight="1">
      <c r="A366" s="72" t="s">
        <v>47</v>
      </c>
      <c r="B366" s="73"/>
      <c r="C366" s="73"/>
      <c r="D366" s="73"/>
      <c r="E366" s="73"/>
      <c r="F366" s="74"/>
    </row>
    <row r="367" spans="1:6" ht="23.25" customHeight="1">
      <c r="A367" s="72" t="s">
        <v>48</v>
      </c>
      <c r="B367" s="73"/>
      <c r="C367" s="73" t="s">
        <v>49</v>
      </c>
      <c r="D367" s="73"/>
      <c r="E367" s="73"/>
      <c r="F367" s="74">
        <v>5</v>
      </c>
    </row>
    <row r="368" spans="1:6" ht="23.25" customHeight="1">
      <c r="A368" s="72" t="s">
        <v>50</v>
      </c>
      <c r="B368" s="73"/>
      <c r="C368" s="73" t="s">
        <v>51</v>
      </c>
      <c r="D368" s="73"/>
      <c r="E368" s="73"/>
      <c r="F368" s="74">
        <v>5</v>
      </c>
    </row>
    <row r="369" spans="1:6" ht="23.25" customHeight="1">
      <c r="A369" s="72" t="s">
        <v>52</v>
      </c>
      <c r="B369" s="73"/>
      <c r="C369" s="73"/>
      <c r="D369" s="73"/>
      <c r="E369" s="73">
        <v>5</v>
      </c>
      <c r="F369" s="74"/>
    </row>
    <row r="370" spans="1:6" ht="23.25" customHeight="1">
      <c r="A370" s="72" t="s">
        <v>53</v>
      </c>
      <c r="B370" s="73"/>
      <c r="C370" s="73">
        <v>5</v>
      </c>
      <c r="D370" s="73"/>
      <c r="E370" s="73">
        <v>5</v>
      </c>
      <c r="F370" s="74"/>
    </row>
    <row r="371" spans="1:6" ht="23.25" customHeight="1">
      <c r="A371" s="72" t="s">
        <v>54</v>
      </c>
      <c r="B371" s="73"/>
      <c r="C371" s="73">
        <v>5</v>
      </c>
      <c r="D371" s="73"/>
      <c r="E371" s="73"/>
      <c r="F371" s="74"/>
    </row>
    <row r="372" spans="1:6" ht="23.25" customHeight="1">
      <c r="A372" s="72" t="s">
        <v>55</v>
      </c>
      <c r="B372" s="73"/>
      <c r="C372" s="73"/>
      <c r="D372" s="73">
        <v>5</v>
      </c>
      <c r="E372" s="73"/>
      <c r="F372" s="74"/>
    </row>
    <row r="373" spans="1:6" ht="23.25" customHeight="1">
      <c r="A373" s="75" t="s">
        <v>56</v>
      </c>
      <c r="B373" s="76"/>
      <c r="C373" s="76"/>
      <c r="D373" s="76">
        <v>5</v>
      </c>
      <c r="E373" s="76"/>
      <c r="F373" s="77"/>
    </row>
    <row r="374" spans="1:6" ht="23.25" customHeight="1">
      <c r="E374" s="95" t="s">
        <v>188</v>
      </c>
      <c r="F374" s="95"/>
    </row>
    <row r="375" spans="1:6" ht="23.25" customHeight="1"/>
    <row r="376" spans="1:6" ht="23.25" customHeight="1">
      <c r="A376" s="68" t="s">
        <v>216</v>
      </c>
      <c r="B376" s="99" t="s">
        <v>37</v>
      </c>
      <c r="C376" s="99"/>
      <c r="D376" s="99"/>
      <c r="E376" s="99"/>
      <c r="F376" s="99"/>
    </row>
    <row r="377" spans="1:6" ht="23.25" customHeight="1">
      <c r="A377" s="68" t="s">
        <v>211</v>
      </c>
      <c r="B377" s="100"/>
      <c r="C377" s="100"/>
      <c r="D377" s="100"/>
      <c r="E377" s="100"/>
      <c r="F377" s="100"/>
    </row>
    <row r="378" spans="1:6" ht="23.25" customHeight="1">
      <c r="A378" s="69" t="s">
        <v>39</v>
      </c>
      <c r="B378" s="70" t="s">
        <v>40</v>
      </c>
      <c r="C378" s="70" t="s">
        <v>41</v>
      </c>
      <c r="D378" s="70" t="s">
        <v>42</v>
      </c>
      <c r="E378" s="70" t="s">
        <v>43</v>
      </c>
      <c r="F378" s="71" t="s">
        <v>44</v>
      </c>
    </row>
    <row r="379" spans="1:6" ht="23.25" customHeight="1">
      <c r="A379" s="72" t="s">
        <v>45</v>
      </c>
      <c r="B379" s="73"/>
      <c r="C379" s="73"/>
      <c r="D379" s="73"/>
      <c r="E379" s="73"/>
      <c r="F379" s="74">
        <v>6</v>
      </c>
    </row>
    <row r="380" spans="1:6" ht="23.25" customHeight="1">
      <c r="A380" s="72" t="s">
        <v>46</v>
      </c>
      <c r="B380" s="73"/>
      <c r="C380" s="73"/>
      <c r="D380" s="73">
        <v>6</v>
      </c>
      <c r="E380" s="73"/>
      <c r="F380" s="74">
        <v>6</v>
      </c>
    </row>
    <row r="381" spans="1:6" ht="23.25" customHeight="1">
      <c r="A381" s="72" t="s">
        <v>47</v>
      </c>
      <c r="B381" s="73"/>
      <c r="C381" s="73"/>
      <c r="D381" s="73">
        <v>6</v>
      </c>
      <c r="E381" s="73"/>
      <c r="F381" s="74"/>
    </row>
    <row r="382" spans="1:6" ht="23.25" customHeight="1">
      <c r="A382" s="72" t="s">
        <v>48</v>
      </c>
      <c r="B382" s="73">
        <v>6</v>
      </c>
      <c r="C382" s="73" t="s">
        <v>49</v>
      </c>
      <c r="D382" s="73"/>
      <c r="E382" s="73">
        <v>6</v>
      </c>
      <c r="F382" s="74"/>
    </row>
    <row r="383" spans="1:6" ht="23.25" customHeight="1">
      <c r="A383" s="72" t="s">
        <v>50</v>
      </c>
      <c r="B383" s="73">
        <v>6</v>
      </c>
      <c r="C383" s="73" t="s">
        <v>51</v>
      </c>
      <c r="D383" s="73"/>
      <c r="E383" s="73">
        <v>6</v>
      </c>
      <c r="F383" s="74"/>
    </row>
    <row r="384" spans="1:6" ht="23.25" customHeight="1">
      <c r="A384" s="72" t="s">
        <v>52</v>
      </c>
      <c r="B384" s="73"/>
      <c r="C384" s="73"/>
      <c r="D384" s="73"/>
      <c r="E384" s="73"/>
      <c r="F384" s="74"/>
    </row>
    <row r="385" spans="1:6" ht="23.25" customHeight="1">
      <c r="A385" s="72" t="s">
        <v>53</v>
      </c>
      <c r="B385" s="73"/>
      <c r="C385" s="73"/>
      <c r="D385" s="73"/>
      <c r="E385" s="73"/>
      <c r="F385" s="74"/>
    </row>
    <row r="386" spans="1:6" ht="23.25" customHeight="1">
      <c r="A386" s="72" t="s">
        <v>54</v>
      </c>
      <c r="B386" s="73"/>
      <c r="C386" s="73"/>
      <c r="D386" s="73"/>
      <c r="E386" s="73"/>
      <c r="F386" s="74"/>
    </row>
    <row r="387" spans="1:6" ht="23.25" customHeight="1">
      <c r="A387" s="72" t="s">
        <v>55</v>
      </c>
      <c r="B387" s="73"/>
      <c r="C387" s="73">
        <v>6</v>
      </c>
      <c r="D387" s="73"/>
      <c r="E387" s="73"/>
      <c r="F387" s="74"/>
    </row>
    <row r="388" spans="1:6" ht="23.25" customHeight="1">
      <c r="A388" s="75" t="s">
        <v>56</v>
      </c>
      <c r="B388" s="76"/>
      <c r="C388" s="76">
        <v>6</v>
      </c>
      <c r="D388" s="76"/>
      <c r="E388" s="76"/>
      <c r="F388" s="77"/>
    </row>
    <row r="389" spans="1:6" ht="23.25" customHeight="1">
      <c r="E389" s="95" t="s">
        <v>188</v>
      </c>
      <c r="F389" s="95"/>
    </row>
    <row r="390" spans="1:6" ht="23.25" customHeight="1"/>
    <row r="391" spans="1:6" ht="23.25" customHeight="1">
      <c r="A391" s="68" t="s">
        <v>217</v>
      </c>
      <c r="B391" s="99" t="s">
        <v>37</v>
      </c>
      <c r="C391" s="99"/>
      <c r="D391" s="99"/>
      <c r="E391" s="99"/>
      <c r="F391" s="99"/>
    </row>
    <row r="392" spans="1:6" ht="23.25" customHeight="1">
      <c r="A392" s="68" t="s">
        <v>211</v>
      </c>
      <c r="B392" s="100"/>
      <c r="C392" s="100"/>
      <c r="D392" s="100"/>
      <c r="E392" s="100"/>
      <c r="F392" s="100"/>
    </row>
    <row r="393" spans="1:6" ht="23.25" customHeight="1">
      <c r="A393" s="69" t="s">
        <v>39</v>
      </c>
      <c r="B393" s="70" t="s">
        <v>40</v>
      </c>
      <c r="C393" s="70" t="s">
        <v>41</v>
      </c>
      <c r="D393" s="70" t="s">
        <v>42</v>
      </c>
      <c r="E393" s="70" t="s">
        <v>43</v>
      </c>
      <c r="F393" s="71" t="s">
        <v>44</v>
      </c>
    </row>
    <row r="394" spans="1:6" ht="23.25" customHeight="1">
      <c r="A394" s="72" t="s">
        <v>45</v>
      </c>
      <c r="B394" s="73">
        <v>7</v>
      </c>
      <c r="C394" s="73"/>
      <c r="D394" s="73"/>
      <c r="E394" s="73"/>
      <c r="F394" s="74">
        <v>7</v>
      </c>
    </row>
    <row r="395" spans="1:6" ht="23.25" customHeight="1">
      <c r="A395" s="72" t="s">
        <v>46</v>
      </c>
      <c r="B395" s="73">
        <v>7</v>
      </c>
      <c r="C395" s="73"/>
      <c r="D395" s="73"/>
      <c r="E395" s="73"/>
      <c r="F395" s="74">
        <v>7</v>
      </c>
    </row>
    <row r="396" spans="1:6" ht="23.25" customHeight="1">
      <c r="A396" s="72" t="s">
        <v>47</v>
      </c>
      <c r="B396" s="73"/>
      <c r="D396" s="73"/>
      <c r="E396" s="73"/>
      <c r="F396" s="74"/>
    </row>
    <row r="397" spans="1:6" ht="23.25" customHeight="1">
      <c r="A397" s="72" t="s">
        <v>48</v>
      </c>
      <c r="B397" s="73"/>
      <c r="C397" s="73" t="s">
        <v>49</v>
      </c>
      <c r="D397" s="73"/>
      <c r="E397" s="73">
        <v>7</v>
      </c>
      <c r="F397" s="74"/>
    </row>
    <row r="398" spans="1:6" ht="23.25" customHeight="1">
      <c r="A398" s="72" t="s">
        <v>50</v>
      </c>
      <c r="B398" s="73"/>
      <c r="C398" s="73" t="s">
        <v>51</v>
      </c>
      <c r="D398" s="73"/>
      <c r="E398" s="73">
        <v>7</v>
      </c>
      <c r="F398" s="74"/>
    </row>
    <row r="399" spans="1:6" ht="23.25" customHeight="1">
      <c r="A399" s="72" t="s">
        <v>52</v>
      </c>
      <c r="B399" s="73"/>
      <c r="C399" s="73">
        <v>7</v>
      </c>
      <c r="D399" s="73"/>
      <c r="E399" s="73"/>
      <c r="F399" s="74"/>
    </row>
    <row r="400" spans="1:6" ht="23.25" customHeight="1">
      <c r="A400" s="72" t="s">
        <v>53</v>
      </c>
      <c r="B400" s="73"/>
      <c r="C400" s="73">
        <v>7</v>
      </c>
      <c r="D400" s="73"/>
      <c r="E400" s="73"/>
      <c r="F400" s="74"/>
    </row>
    <row r="401" spans="1:6" ht="23.25" customHeight="1">
      <c r="A401" s="72" t="s">
        <v>54</v>
      </c>
      <c r="B401" s="73"/>
      <c r="C401" s="73"/>
      <c r="D401" s="73"/>
      <c r="E401" s="73"/>
      <c r="F401" s="74"/>
    </row>
    <row r="402" spans="1:6" ht="23.25" customHeight="1">
      <c r="A402" s="72" t="s">
        <v>55</v>
      </c>
      <c r="B402" s="73"/>
      <c r="C402" s="73"/>
      <c r="D402" s="73">
        <v>7</v>
      </c>
      <c r="E402" s="73"/>
      <c r="F402" s="74"/>
    </row>
    <row r="403" spans="1:6" ht="23.25" customHeight="1">
      <c r="A403" s="75" t="s">
        <v>56</v>
      </c>
      <c r="B403" s="76"/>
      <c r="C403" s="76"/>
      <c r="D403" s="76">
        <v>7</v>
      </c>
      <c r="E403" s="76"/>
      <c r="F403" s="77"/>
    </row>
    <row r="404" spans="1:6" ht="23.25" customHeight="1">
      <c r="E404" s="95" t="s">
        <v>188</v>
      </c>
      <c r="F404" s="95"/>
    </row>
    <row r="405" spans="1:6" ht="23.25" customHeight="1"/>
    <row r="406" spans="1:6" ht="23.25" customHeight="1">
      <c r="A406" s="68" t="s">
        <v>218</v>
      </c>
      <c r="B406" s="99" t="s">
        <v>37</v>
      </c>
      <c r="C406" s="99"/>
      <c r="D406" s="99"/>
      <c r="E406" s="99"/>
      <c r="F406" s="99"/>
    </row>
    <row r="407" spans="1:6" ht="23.25" customHeight="1">
      <c r="A407" s="68" t="s">
        <v>211</v>
      </c>
      <c r="B407" s="100"/>
      <c r="C407" s="100"/>
      <c r="D407" s="100"/>
      <c r="E407" s="100"/>
      <c r="F407" s="100"/>
    </row>
    <row r="408" spans="1:6" ht="23.25" customHeight="1">
      <c r="A408" s="69" t="s">
        <v>39</v>
      </c>
      <c r="B408" s="70" t="s">
        <v>40</v>
      </c>
      <c r="C408" s="70" t="s">
        <v>41</v>
      </c>
      <c r="D408" s="70" t="s">
        <v>42</v>
      </c>
      <c r="E408" s="70" t="s">
        <v>43</v>
      </c>
      <c r="F408" s="71" t="s">
        <v>44</v>
      </c>
    </row>
    <row r="409" spans="1:6" ht="23.25" customHeight="1">
      <c r="A409" s="72" t="s">
        <v>45</v>
      </c>
      <c r="B409" s="73">
        <v>8</v>
      </c>
      <c r="C409" s="73"/>
      <c r="D409" s="73"/>
      <c r="E409" s="73"/>
      <c r="F409" s="74"/>
    </row>
    <row r="410" spans="1:6" ht="23.25" customHeight="1">
      <c r="A410" s="72" t="s">
        <v>46</v>
      </c>
      <c r="B410" s="73">
        <v>8</v>
      </c>
      <c r="C410" s="73"/>
      <c r="D410" s="73"/>
      <c r="E410" s="73"/>
      <c r="F410" s="74"/>
    </row>
    <row r="411" spans="1:6" ht="23.25" customHeight="1">
      <c r="A411" s="72" t="s">
        <v>47</v>
      </c>
      <c r="B411" s="73"/>
      <c r="C411" s="73"/>
      <c r="D411" s="73"/>
      <c r="E411" s="73"/>
      <c r="F411" s="74"/>
    </row>
    <row r="412" spans="1:6" ht="23.25" customHeight="1">
      <c r="A412" s="72" t="s">
        <v>48</v>
      </c>
      <c r="B412" s="73"/>
      <c r="C412" s="73" t="s">
        <v>49</v>
      </c>
      <c r="D412" s="73"/>
      <c r="E412" s="73">
        <v>8</v>
      </c>
      <c r="F412" s="74">
        <v>8</v>
      </c>
    </row>
    <row r="413" spans="1:6" ht="23.25" customHeight="1">
      <c r="A413" s="72" t="s">
        <v>50</v>
      </c>
      <c r="B413" s="73"/>
      <c r="C413" s="73" t="s">
        <v>51</v>
      </c>
      <c r="D413" s="73"/>
      <c r="E413" s="73">
        <v>8</v>
      </c>
      <c r="F413" s="74">
        <v>8</v>
      </c>
    </row>
    <row r="414" spans="1:6" ht="23.25" customHeight="1">
      <c r="A414" s="72" t="s">
        <v>52</v>
      </c>
      <c r="B414" s="73"/>
      <c r="C414" s="73"/>
      <c r="D414" s="73"/>
      <c r="E414" s="73"/>
      <c r="F414" s="74"/>
    </row>
    <row r="415" spans="1:6" ht="23.25" customHeight="1">
      <c r="A415" s="72" t="s">
        <v>53</v>
      </c>
      <c r="B415" s="73"/>
      <c r="C415" s="73">
        <v>8</v>
      </c>
      <c r="D415" s="73"/>
      <c r="E415" s="73"/>
      <c r="F415" s="74"/>
    </row>
    <row r="416" spans="1:6" ht="23.25" customHeight="1">
      <c r="A416" s="72" t="s">
        <v>54</v>
      </c>
      <c r="B416" s="73"/>
      <c r="C416" s="73">
        <v>8</v>
      </c>
      <c r="D416" s="73"/>
      <c r="E416" s="73"/>
      <c r="F416" s="74"/>
    </row>
    <row r="417" spans="1:6" ht="23.25" customHeight="1">
      <c r="A417" s="72" t="s">
        <v>55</v>
      </c>
      <c r="B417" s="73"/>
      <c r="C417" s="73"/>
      <c r="D417" s="73">
        <v>8</v>
      </c>
      <c r="E417" s="73"/>
      <c r="F417" s="74"/>
    </row>
    <row r="418" spans="1:6" ht="23.25" customHeight="1">
      <c r="A418" s="75" t="s">
        <v>56</v>
      </c>
      <c r="B418" s="76"/>
      <c r="C418" s="76"/>
      <c r="D418" s="76">
        <v>8</v>
      </c>
      <c r="E418" s="76"/>
      <c r="F418" s="77"/>
    </row>
    <row r="419" spans="1:6" ht="23.25" customHeight="1">
      <c r="E419" s="95" t="s">
        <v>188</v>
      </c>
      <c r="F419" s="95"/>
    </row>
    <row r="420" spans="1:6" ht="23.25" customHeight="1"/>
    <row r="421" spans="1:6" ht="23.25" customHeight="1">
      <c r="A421" s="68" t="s">
        <v>219</v>
      </c>
      <c r="B421" s="99" t="s">
        <v>37</v>
      </c>
      <c r="C421" s="99"/>
      <c r="D421" s="99"/>
      <c r="E421" s="99"/>
      <c r="F421" s="99"/>
    </row>
    <row r="422" spans="1:6" ht="23.25" customHeight="1">
      <c r="A422" s="68" t="s">
        <v>211</v>
      </c>
      <c r="B422" s="100"/>
      <c r="C422" s="100"/>
      <c r="D422" s="100"/>
      <c r="E422" s="100"/>
      <c r="F422" s="100"/>
    </row>
    <row r="423" spans="1:6" ht="23.25" customHeight="1">
      <c r="A423" s="69" t="s">
        <v>39</v>
      </c>
      <c r="B423" s="70" t="s">
        <v>40</v>
      </c>
      <c r="C423" s="70" t="s">
        <v>41</v>
      </c>
      <c r="D423" s="70" t="s">
        <v>42</v>
      </c>
      <c r="E423" s="70" t="s">
        <v>43</v>
      </c>
      <c r="F423" s="71" t="s">
        <v>44</v>
      </c>
    </row>
    <row r="424" spans="1:6" ht="23.25" customHeight="1">
      <c r="A424" s="72" t="s">
        <v>45</v>
      </c>
      <c r="B424" s="73"/>
      <c r="C424" s="73"/>
      <c r="D424" s="73"/>
      <c r="E424" s="73">
        <v>9</v>
      </c>
      <c r="F424" s="74"/>
    </row>
    <row r="425" spans="1:6" ht="23.25" customHeight="1">
      <c r="A425" s="72" t="s">
        <v>46</v>
      </c>
      <c r="B425" s="73"/>
      <c r="C425" s="73"/>
      <c r="D425" s="73"/>
      <c r="E425" s="73">
        <v>9</v>
      </c>
      <c r="F425" s="74"/>
    </row>
    <row r="426" spans="1:6" ht="23.25" customHeight="1">
      <c r="A426" s="72" t="s">
        <v>47</v>
      </c>
      <c r="B426" s="73">
        <v>9</v>
      </c>
      <c r="C426" s="73"/>
      <c r="D426" s="73"/>
      <c r="E426" s="73"/>
      <c r="F426" s="74"/>
    </row>
    <row r="427" spans="1:6" ht="23.25" customHeight="1">
      <c r="A427" s="72" t="s">
        <v>48</v>
      </c>
      <c r="B427" s="73">
        <v>9</v>
      </c>
      <c r="C427" s="73" t="s">
        <v>49</v>
      </c>
      <c r="D427" s="73">
        <v>9</v>
      </c>
      <c r="E427" s="73"/>
      <c r="F427" s="74"/>
    </row>
    <row r="428" spans="1:6" ht="23.25" customHeight="1">
      <c r="A428" s="72" t="s">
        <v>50</v>
      </c>
      <c r="B428" s="73"/>
      <c r="C428" s="73" t="s">
        <v>51</v>
      </c>
      <c r="D428" s="73">
        <v>9</v>
      </c>
      <c r="E428" s="73"/>
      <c r="F428" s="74"/>
    </row>
    <row r="429" spans="1:6" ht="23.25" customHeight="1">
      <c r="A429" s="72" t="s">
        <v>52</v>
      </c>
      <c r="B429" s="73"/>
      <c r="C429" s="73"/>
      <c r="D429" s="73"/>
      <c r="E429" s="73"/>
      <c r="F429" s="74">
        <v>9</v>
      </c>
    </row>
    <row r="430" spans="1:6" ht="23.25" customHeight="1">
      <c r="A430" s="72" t="s">
        <v>53</v>
      </c>
      <c r="B430" s="73"/>
      <c r="C430" s="73"/>
      <c r="D430" s="73"/>
      <c r="E430" s="73"/>
      <c r="F430" s="74">
        <v>9</v>
      </c>
    </row>
    <row r="431" spans="1:6" ht="23.25" customHeight="1">
      <c r="A431" s="72" t="s">
        <v>54</v>
      </c>
      <c r="B431" s="73"/>
      <c r="C431" s="73"/>
      <c r="D431" s="73"/>
      <c r="E431" s="73"/>
      <c r="F431" s="74"/>
    </row>
    <row r="432" spans="1:6" ht="23.25" customHeight="1">
      <c r="A432" s="72" t="s">
        <v>55</v>
      </c>
      <c r="B432" s="73"/>
      <c r="C432" s="73">
        <v>9</v>
      </c>
      <c r="D432" s="73"/>
      <c r="E432" s="73"/>
      <c r="F432" s="74"/>
    </row>
    <row r="433" spans="1:6" ht="23.25" customHeight="1">
      <c r="A433" s="75" t="s">
        <v>56</v>
      </c>
      <c r="B433" s="76"/>
      <c r="C433" s="76">
        <v>9</v>
      </c>
      <c r="D433" s="76"/>
      <c r="E433" s="76"/>
      <c r="F433" s="77"/>
    </row>
    <row r="434" spans="1:6" ht="23.25" customHeight="1">
      <c r="E434" s="95" t="s">
        <v>188</v>
      </c>
      <c r="F434" s="95"/>
    </row>
    <row r="435" spans="1:6" ht="23.25" customHeight="1"/>
    <row r="436" spans="1:6" ht="23.25" customHeight="1">
      <c r="A436" s="68" t="s">
        <v>220</v>
      </c>
      <c r="B436" s="99" t="s">
        <v>37</v>
      </c>
      <c r="C436" s="99"/>
      <c r="D436" s="99"/>
      <c r="E436" s="99"/>
      <c r="F436" s="99"/>
    </row>
    <row r="437" spans="1:6" ht="23.25" customHeight="1">
      <c r="A437" s="68" t="s">
        <v>211</v>
      </c>
      <c r="B437" s="100"/>
      <c r="C437" s="100"/>
      <c r="D437" s="100"/>
      <c r="E437" s="100"/>
      <c r="F437" s="100"/>
    </row>
    <row r="438" spans="1:6" ht="23.25" customHeight="1">
      <c r="A438" s="69" t="s">
        <v>39</v>
      </c>
      <c r="B438" s="70" t="s">
        <v>40</v>
      </c>
      <c r="C438" s="70" t="s">
        <v>41</v>
      </c>
      <c r="D438" s="70" t="s">
        <v>42</v>
      </c>
      <c r="E438" s="70" t="s">
        <v>43</v>
      </c>
      <c r="F438" s="71" t="s">
        <v>44</v>
      </c>
    </row>
    <row r="439" spans="1:6" ht="23.25" customHeight="1">
      <c r="A439" s="72" t="s">
        <v>45</v>
      </c>
      <c r="B439" s="73">
        <v>10</v>
      </c>
      <c r="C439" s="73"/>
      <c r="D439" s="73">
        <v>10</v>
      </c>
      <c r="E439" s="73"/>
      <c r="F439" s="74">
        <v>10</v>
      </c>
    </row>
    <row r="440" spans="1:6" ht="23.25" customHeight="1">
      <c r="A440" s="72" t="s">
        <v>46</v>
      </c>
      <c r="B440" s="73">
        <v>10</v>
      </c>
      <c r="C440" s="73">
        <v>10</v>
      </c>
      <c r="D440" s="73">
        <v>10</v>
      </c>
      <c r="E440" s="73"/>
      <c r="F440" s="74">
        <v>10</v>
      </c>
    </row>
    <row r="441" spans="1:6" ht="23.25" customHeight="1">
      <c r="A441" s="72" t="s">
        <v>47</v>
      </c>
      <c r="B441" s="73"/>
      <c r="C441" s="73">
        <v>10</v>
      </c>
      <c r="D441" s="73"/>
      <c r="E441" s="73"/>
      <c r="F441" s="74"/>
    </row>
    <row r="442" spans="1:6" ht="23.25" customHeight="1">
      <c r="A442" s="72" t="s">
        <v>48</v>
      </c>
      <c r="B442" s="73"/>
      <c r="C442" s="73" t="s">
        <v>49</v>
      </c>
      <c r="D442" s="73"/>
      <c r="E442" s="73"/>
      <c r="F442" s="74"/>
    </row>
    <row r="443" spans="1:6" ht="23.25" customHeight="1">
      <c r="A443" s="72" t="s">
        <v>50</v>
      </c>
      <c r="B443" s="73"/>
      <c r="C443" s="73" t="s">
        <v>51</v>
      </c>
      <c r="D443" s="73"/>
      <c r="E443" s="73"/>
      <c r="F443" s="74"/>
    </row>
    <row r="444" spans="1:6" ht="23.25" customHeight="1">
      <c r="A444" s="72" t="s">
        <v>52</v>
      </c>
      <c r="B444" s="73"/>
      <c r="C444" s="73"/>
      <c r="D444" s="73"/>
      <c r="E444" s="73"/>
      <c r="F444" s="74"/>
    </row>
    <row r="445" spans="1:6" ht="23.25" customHeight="1">
      <c r="A445" s="72" t="s">
        <v>53</v>
      </c>
      <c r="B445" s="73"/>
      <c r="C445" s="73"/>
      <c r="D445" s="73"/>
      <c r="E445" s="73">
        <v>10</v>
      </c>
      <c r="F445" s="74"/>
    </row>
    <row r="446" spans="1:6" ht="23.25" customHeight="1">
      <c r="A446" s="72" t="s">
        <v>54</v>
      </c>
      <c r="B446" s="73"/>
      <c r="C446" s="73"/>
      <c r="D446" s="73"/>
      <c r="E446" s="73">
        <v>10</v>
      </c>
      <c r="F446" s="74"/>
    </row>
    <row r="447" spans="1:6" ht="23.25" customHeight="1">
      <c r="A447" s="72" t="s">
        <v>55</v>
      </c>
      <c r="B447" s="73"/>
      <c r="C447" s="73"/>
      <c r="D447" s="73"/>
      <c r="E447" s="73"/>
      <c r="F447" s="74"/>
    </row>
    <row r="448" spans="1:6" ht="23.25" customHeight="1">
      <c r="A448" s="75" t="s">
        <v>56</v>
      </c>
      <c r="B448" s="76"/>
      <c r="C448" s="76"/>
      <c r="D448" s="76"/>
      <c r="E448" s="76"/>
      <c r="F448" s="77"/>
    </row>
    <row r="449" spans="1:6" ht="23.25" customHeight="1">
      <c r="E449" s="95" t="s">
        <v>188</v>
      </c>
      <c r="F449" s="95"/>
    </row>
    <row r="450" spans="1:6" ht="23.25" customHeight="1"/>
    <row r="451" spans="1:6" ht="23.25" customHeight="1">
      <c r="A451" s="68" t="s">
        <v>221</v>
      </c>
      <c r="B451" s="99" t="s">
        <v>37</v>
      </c>
      <c r="C451" s="99"/>
      <c r="D451" s="99"/>
      <c r="E451" s="99"/>
      <c r="F451" s="99"/>
    </row>
    <row r="452" spans="1:6" ht="23.25" customHeight="1">
      <c r="A452" s="68" t="s">
        <v>222</v>
      </c>
      <c r="B452" s="100"/>
      <c r="C452" s="100"/>
      <c r="D452" s="100"/>
      <c r="E452" s="100"/>
      <c r="F452" s="100"/>
    </row>
    <row r="453" spans="1:6" ht="23.25" customHeight="1">
      <c r="A453" s="69" t="s">
        <v>39</v>
      </c>
      <c r="B453" s="70" t="s">
        <v>40</v>
      </c>
      <c r="C453" s="70" t="s">
        <v>41</v>
      </c>
      <c r="D453" s="70" t="s">
        <v>42</v>
      </c>
      <c r="E453" s="70" t="s">
        <v>43</v>
      </c>
      <c r="F453" s="71" t="s">
        <v>44</v>
      </c>
    </row>
    <row r="454" spans="1:6" ht="23.25" customHeight="1">
      <c r="A454" s="72" t="s">
        <v>45</v>
      </c>
      <c r="B454" s="73"/>
      <c r="C454" s="73">
        <v>7</v>
      </c>
      <c r="D454" s="73"/>
      <c r="E454" s="73"/>
      <c r="F454" s="74"/>
    </row>
    <row r="455" spans="1:6" ht="23.25" customHeight="1">
      <c r="A455" s="72" t="s">
        <v>46</v>
      </c>
      <c r="B455" s="73"/>
      <c r="C455" s="73">
        <v>7</v>
      </c>
      <c r="D455" s="73">
        <v>7</v>
      </c>
      <c r="E455" s="73"/>
      <c r="F455" s="74"/>
    </row>
    <row r="456" spans="1:6" ht="23.25" customHeight="1">
      <c r="A456" s="72" t="s">
        <v>47</v>
      </c>
      <c r="B456" s="73"/>
      <c r="C456" s="73"/>
      <c r="D456" s="73"/>
      <c r="E456" s="73"/>
      <c r="F456" s="74"/>
    </row>
    <row r="457" spans="1:6" ht="23.25" customHeight="1">
      <c r="A457" s="72" t="s">
        <v>48</v>
      </c>
      <c r="B457" s="73" t="s">
        <v>49</v>
      </c>
      <c r="C457" s="73"/>
      <c r="D457" s="73"/>
      <c r="E457" s="73"/>
      <c r="F457" s="74"/>
    </row>
    <row r="458" spans="1:6" ht="23.25" customHeight="1">
      <c r="A458" s="72" t="s">
        <v>50</v>
      </c>
      <c r="B458" s="73" t="s">
        <v>51</v>
      </c>
      <c r="C458" s="73"/>
      <c r="D458" s="73"/>
      <c r="E458" s="73"/>
      <c r="F458" s="74"/>
    </row>
    <row r="459" spans="1:6" ht="23.25" customHeight="1">
      <c r="A459" s="72" t="s">
        <v>52</v>
      </c>
      <c r="B459" s="73"/>
      <c r="C459" s="73"/>
      <c r="D459" s="73"/>
      <c r="E459" s="73"/>
      <c r="F459" s="74"/>
    </row>
    <row r="460" spans="1:6" ht="23.25" customHeight="1">
      <c r="A460" s="72" t="s">
        <v>53</v>
      </c>
      <c r="B460" s="73"/>
      <c r="C460" s="73"/>
      <c r="D460" s="73"/>
      <c r="E460" s="73"/>
      <c r="F460" s="74"/>
    </row>
    <row r="461" spans="1:6" ht="23.25" customHeight="1">
      <c r="A461" s="72" t="s">
        <v>54</v>
      </c>
      <c r="B461" s="73"/>
      <c r="C461" s="73"/>
      <c r="D461" s="73"/>
      <c r="E461" s="73"/>
      <c r="F461" s="74">
        <v>7</v>
      </c>
    </row>
    <row r="462" spans="1:6" ht="23.25" customHeight="1">
      <c r="A462" s="72" t="s">
        <v>55</v>
      </c>
      <c r="B462" s="73" t="s">
        <v>193</v>
      </c>
      <c r="C462" s="73"/>
      <c r="D462" s="73"/>
      <c r="E462" s="73">
        <v>7</v>
      </c>
      <c r="F462" s="74"/>
    </row>
    <row r="463" spans="1:6" ht="23.25" customHeight="1">
      <c r="A463" s="75" t="s">
        <v>56</v>
      </c>
      <c r="B463" s="76">
        <v>7</v>
      </c>
      <c r="C463" s="76"/>
      <c r="D463" s="76"/>
      <c r="E463" s="76"/>
      <c r="F463" s="77"/>
    </row>
    <row r="464" spans="1:6" ht="23.25" customHeight="1">
      <c r="E464" s="95" t="s">
        <v>188</v>
      </c>
      <c r="F464" s="95"/>
    </row>
    <row r="465" spans="1:6" ht="23.25" customHeight="1"/>
    <row r="466" spans="1:6" ht="23.25" customHeight="1">
      <c r="A466" s="68" t="s">
        <v>223</v>
      </c>
      <c r="B466" s="99" t="s">
        <v>37</v>
      </c>
      <c r="C466" s="99"/>
      <c r="D466" s="99"/>
      <c r="E466" s="99"/>
      <c r="F466" s="99"/>
    </row>
    <row r="467" spans="1:6" ht="23.25" customHeight="1">
      <c r="A467" s="68" t="s">
        <v>222</v>
      </c>
      <c r="B467" s="100"/>
      <c r="C467" s="100"/>
      <c r="D467" s="100"/>
      <c r="E467" s="100"/>
      <c r="F467" s="100"/>
    </row>
    <row r="468" spans="1:6" ht="23.25" customHeight="1">
      <c r="A468" s="69" t="s">
        <v>39</v>
      </c>
      <c r="B468" s="70" t="s">
        <v>40</v>
      </c>
      <c r="C468" s="70" t="s">
        <v>41</v>
      </c>
      <c r="D468" s="70" t="s">
        <v>42</v>
      </c>
      <c r="E468" s="70" t="s">
        <v>43</v>
      </c>
      <c r="F468" s="71" t="s">
        <v>44</v>
      </c>
    </row>
    <row r="469" spans="1:6" ht="23.25" customHeight="1">
      <c r="A469" s="72" t="s">
        <v>45</v>
      </c>
      <c r="B469" s="73"/>
      <c r="C469" s="73"/>
      <c r="D469" s="73"/>
      <c r="E469" s="73">
        <v>8</v>
      </c>
      <c r="F469" s="74"/>
    </row>
    <row r="470" spans="1:6" ht="23.25" customHeight="1">
      <c r="A470" s="72" t="s">
        <v>46</v>
      </c>
      <c r="B470" s="73"/>
      <c r="C470" s="73"/>
      <c r="D470" s="73"/>
      <c r="E470" s="73"/>
      <c r="F470" s="74"/>
    </row>
    <row r="471" spans="1:6" ht="23.25" customHeight="1">
      <c r="A471" s="72" t="s">
        <v>47</v>
      </c>
      <c r="B471" s="73">
        <v>8</v>
      </c>
      <c r="C471" s="73"/>
      <c r="D471" s="73"/>
      <c r="E471" s="73"/>
      <c r="F471" s="74"/>
    </row>
    <row r="472" spans="1:6" ht="23.25" customHeight="1">
      <c r="A472" s="72" t="s">
        <v>48</v>
      </c>
      <c r="B472" s="73" t="s">
        <v>49</v>
      </c>
      <c r="C472" s="73"/>
      <c r="D472" s="73"/>
      <c r="E472" s="73"/>
      <c r="F472" s="74"/>
    </row>
    <row r="473" spans="1:6" ht="23.25" customHeight="1">
      <c r="A473" s="72" t="s">
        <v>50</v>
      </c>
      <c r="B473" s="73" t="s">
        <v>51</v>
      </c>
      <c r="C473" s="73"/>
      <c r="D473" s="73"/>
      <c r="E473" s="73"/>
      <c r="F473" s="74"/>
    </row>
    <row r="474" spans="1:6" ht="23.25" customHeight="1">
      <c r="A474" s="72" t="s">
        <v>52</v>
      </c>
      <c r="B474" s="73"/>
      <c r="C474" s="73"/>
      <c r="D474" s="73">
        <v>8</v>
      </c>
      <c r="E474" s="73"/>
      <c r="F474" s="74"/>
    </row>
    <row r="475" spans="1:6" ht="23.25" customHeight="1">
      <c r="A475" s="72" t="s">
        <v>53</v>
      </c>
      <c r="B475" s="73"/>
      <c r="C475" s="73"/>
      <c r="D475" s="73">
        <v>8</v>
      </c>
      <c r="E475" s="73"/>
      <c r="F475" s="74"/>
    </row>
    <row r="476" spans="1:6" ht="23.25" customHeight="1">
      <c r="A476" s="72" t="s">
        <v>54</v>
      </c>
      <c r="B476" s="73"/>
      <c r="C476" s="73"/>
      <c r="D476" s="73"/>
      <c r="E476" s="73"/>
      <c r="F476" s="74"/>
    </row>
    <row r="477" spans="1:6" ht="23.25" customHeight="1">
      <c r="A477" s="72" t="s">
        <v>55</v>
      </c>
      <c r="B477" s="73"/>
      <c r="C477" s="73">
        <v>8</v>
      </c>
      <c r="D477" s="73"/>
      <c r="E477" s="73"/>
      <c r="F477" s="74"/>
    </row>
    <row r="478" spans="1:6" ht="23.25" customHeight="1">
      <c r="A478" s="75" t="s">
        <v>56</v>
      </c>
      <c r="B478" s="76"/>
      <c r="C478" s="76"/>
      <c r="D478" s="76"/>
      <c r="E478" s="76"/>
      <c r="F478" s="77">
        <v>8</v>
      </c>
    </row>
    <row r="479" spans="1:6" ht="23.25" customHeight="1">
      <c r="E479" s="95" t="s">
        <v>188</v>
      </c>
      <c r="F479" s="95"/>
    </row>
    <row r="480" spans="1:6" ht="23.25" customHeight="1"/>
    <row r="481" spans="1:6" ht="23.25" customHeight="1">
      <c r="A481" s="68" t="s">
        <v>224</v>
      </c>
      <c r="B481" s="99" t="s">
        <v>37</v>
      </c>
      <c r="C481" s="99"/>
      <c r="D481" s="99"/>
      <c r="E481" s="99"/>
      <c r="F481" s="99"/>
    </row>
    <row r="482" spans="1:6" ht="23.25" customHeight="1">
      <c r="A482" s="68" t="s">
        <v>222</v>
      </c>
      <c r="B482" s="100"/>
      <c r="C482" s="100"/>
      <c r="D482" s="100"/>
      <c r="E482" s="100"/>
      <c r="F482" s="100"/>
    </row>
    <row r="483" spans="1:6" ht="23.25" customHeight="1">
      <c r="A483" s="69" t="s">
        <v>39</v>
      </c>
      <c r="B483" s="70" t="s">
        <v>40</v>
      </c>
      <c r="C483" s="70" t="s">
        <v>41</v>
      </c>
      <c r="D483" s="70" t="s">
        <v>42</v>
      </c>
      <c r="E483" s="70" t="s">
        <v>43</v>
      </c>
      <c r="F483" s="71" t="s">
        <v>44</v>
      </c>
    </row>
    <row r="484" spans="1:6" ht="23.25" customHeight="1">
      <c r="A484" s="72" t="s">
        <v>45</v>
      </c>
      <c r="B484" s="73"/>
      <c r="C484" s="73"/>
      <c r="D484" s="73"/>
      <c r="E484" s="73"/>
      <c r="F484" s="74"/>
    </row>
    <row r="485" spans="1:6" ht="23.25" customHeight="1">
      <c r="A485" s="72" t="s">
        <v>46</v>
      </c>
      <c r="B485" s="73">
        <v>9</v>
      </c>
      <c r="C485" s="73"/>
      <c r="D485" s="73"/>
      <c r="E485" s="73"/>
      <c r="F485" s="74"/>
    </row>
    <row r="486" spans="1:6" ht="23.25" customHeight="1">
      <c r="A486" s="72" t="s">
        <v>47</v>
      </c>
      <c r="B486" s="73"/>
      <c r="C486" s="73"/>
      <c r="D486" s="73"/>
      <c r="E486" s="73">
        <v>9</v>
      </c>
      <c r="F486" s="74"/>
    </row>
    <row r="487" spans="1:6" ht="23.25" customHeight="1">
      <c r="A487" s="72" t="s">
        <v>48</v>
      </c>
      <c r="B487" s="73" t="s">
        <v>49</v>
      </c>
      <c r="C487" s="73"/>
      <c r="D487" s="73"/>
      <c r="E487" s="73"/>
      <c r="F487" s="74"/>
    </row>
    <row r="488" spans="1:6" ht="23.25" customHeight="1">
      <c r="A488" s="72" t="s">
        <v>50</v>
      </c>
      <c r="B488" s="73" t="s">
        <v>51</v>
      </c>
      <c r="C488" s="73"/>
      <c r="D488" s="73"/>
      <c r="E488" s="73"/>
      <c r="F488" s="74"/>
    </row>
    <row r="489" spans="1:6" ht="23.25" customHeight="1">
      <c r="A489" s="72" t="s">
        <v>52</v>
      </c>
      <c r="B489" s="73"/>
      <c r="C489" s="73"/>
      <c r="D489" s="73"/>
      <c r="E489" s="73"/>
      <c r="F489" s="74"/>
    </row>
    <row r="490" spans="1:6" ht="23.25" customHeight="1">
      <c r="A490" s="72" t="s">
        <v>53</v>
      </c>
      <c r="B490" s="73"/>
      <c r="C490" s="73">
        <v>9</v>
      </c>
      <c r="D490" s="73"/>
      <c r="E490" s="73"/>
      <c r="F490" s="74"/>
    </row>
    <row r="491" spans="1:6" ht="23.25" customHeight="1">
      <c r="A491" s="72" t="s">
        <v>54</v>
      </c>
      <c r="B491" s="73"/>
      <c r="C491" s="73">
        <v>9</v>
      </c>
      <c r="D491" s="73"/>
      <c r="E491" s="73"/>
      <c r="F491" s="74">
        <v>9</v>
      </c>
    </row>
    <row r="492" spans="1:6" ht="23.25" customHeight="1">
      <c r="A492" s="72" t="s">
        <v>55</v>
      </c>
      <c r="B492" s="73"/>
      <c r="C492" s="73"/>
      <c r="D492" s="73">
        <v>9</v>
      </c>
      <c r="E492" s="73"/>
      <c r="F492" s="74"/>
    </row>
    <row r="493" spans="1:6" ht="23.25" customHeight="1">
      <c r="A493" s="75" t="s">
        <v>56</v>
      </c>
      <c r="B493" s="76"/>
      <c r="C493" s="76"/>
      <c r="D493" s="76"/>
      <c r="E493" s="76"/>
      <c r="F493" s="77"/>
    </row>
    <row r="494" spans="1:6" ht="23.25" customHeight="1">
      <c r="E494" s="95" t="s">
        <v>188</v>
      </c>
      <c r="F494" s="95"/>
    </row>
    <row r="495" spans="1:6" ht="23.25" customHeight="1"/>
    <row r="496" spans="1:6" ht="23.25" customHeight="1">
      <c r="A496" s="68" t="s">
        <v>225</v>
      </c>
      <c r="B496" s="99" t="s">
        <v>37</v>
      </c>
      <c r="C496" s="99"/>
      <c r="D496" s="99"/>
      <c r="E496" s="99"/>
      <c r="F496" s="99"/>
    </row>
    <row r="497" spans="1:6" ht="23.25" customHeight="1">
      <c r="A497" s="68" t="s">
        <v>222</v>
      </c>
      <c r="B497" s="100"/>
      <c r="C497" s="100"/>
      <c r="D497" s="100"/>
      <c r="E497" s="100"/>
      <c r="F497" s="100"/>
    </row>
    <row r="498" spans="1:6" ht="23.25" customHeight="1">
      <c r="A498" s="69" t="s">
        <v>39</v>
      </c>
      <c r="B498" s="70" t="s">
        <v>40</v>
      </c>
      <c r="C498" s="70" t="s">
        <v>41</v>
      </c>
      <c r="D498" s="70" t="s">
        <v>42</v>
      </c>
      <c r="E498" s="70" t="s">
        <v>43</v>
      </c>
      <c r="F498" s="71" t="s">
        <v>44</v>
      </c>
    </row>
    <row r="499" spans="1:6" ht="23.25" customHeight="1">
      <c r="A499" s="72" t="s">
        <v>45</v>
      </c>
      <c r="B499" s="73"/>
      <c r="C499" s="73"/>
      <c r="D499" s="73"/>
      <c r="E499" s="73">
        <v>10</v>
      </c>
      <c r="F499" s="74"/>
    </row>
    <row r="500" spans="1:6" ht="23.25" customHeight="1">
      <c r="A500" s="72" t="s">
        <v>46</v>
      </c>
      <c r="B500" s="73"/>
      <c r="C500" s="73"/>
      <c r="D500" s="73"/>
      <c r="E500" s="73"/>
      <c r="F500" s="74"/>
    </row>
    <row r="501" spans="1:6" ht="23.25" customHeight="1">
      <c r="A501" s="72" t="s">
        <v>47</v>
      </c>
      <c r="B501" s="73"/>
      <c r="C501" s="73"/>
      <c r="D501" s="73">
        <v>10</v>
      </c>
      <c r="E501" s="73"/>
      <c r="F501" s="74"/>
    </row>
    <row r="502" spans="1:6" ht="23.25" customHeight="1">
      <c r="A502" s="72" t="s">
        <v>48</v>
      </c>
      <c r="B502" s="73" t="s">
        <v>49</v>
      </c>
      <c r="C502" s="73"/>
      <c r="D502" s="73">
        <v>10</v>
      </c>
      <c r="E502" s="73"/>
      <c r="F502" s="74"/>
    </row>
    <row r="503" spans="1:6" ht="23.25" customHeight="1">
      <c r="A503" s="72" t="s">
        <v>50</v>
      </c>
      <c r="B503" s="73" t="s">
        <v>51</v>
      </c>
      <c r="C503" s="73"/>
      <c r="D503" s="73"/>
      <c r="E503" s="73"/>
      <c r="F503" s="74"/>
    </row>
    <row r="504" spans="1:6" ht="23.25" customHeight="1">
      <c r="A504" s="72" t="s">
        <v>52</v>
      </c>
      <c r="B504" s="73">
        <v>10</v>
      </c>
      <c r="C504" s="73"/>
      <c r="D504" s="73"/>
      <c r="E504" s="73"/>
      <c r="F504" s="74"/>
    </row>
    <row r="505" spans="1:6" ht="23.25" customHeight="1">
      <c r="A505" s="72" t="s">
        <v>53</v>
      </c>
      <c r="B505" s="73"/>
      <c r="C505" s="73"/>
      <c r="D505" s="73"/>
      <c r="E505" s="73"/>
      <c r="F505" s="74">
        <v>10</v>
      </c>
    </row>
    <row r="506" spans="1:6" ht="23.25" customHeight="1">
      <c r="A506" s="72" t="s">
        <v>54</v>
      </c>
      <c r="B506" s="73"/>
      <c r="C506" s="73"/>
      <c r="D506" s="73"/>
      <c r="E506" s="73"/>
      <c r="F506" s="74"/>
    </row>
    <row r="507" spans="1:6" ht="23.25" customHeight="1">
      <c r="A507" s="72" t="s">
        <v>55</v>
      </c>
      <c r="B507" s="73"/>
      <c r="C507" s="73"/>
      <c r="D507" s="73"/>
      <c r="E507" s="73"/>
      <c r="F507" s="74"/>
    </row>
    <row r="508" spans="1:6" ht="23.25" customHeight="1">
      <c r="A508" s="75" t="s">
        <v>56</v>
      </c>
      <c r="B508" s="76"/>
      <c r="C508" s="76">
        <v>10</v>
      </c>
      <c r="D508" s="76"/>
      <c r="E508" s="76"/>
      <c r="F508" s="77"/>
    </row>
    <row r="509" spans="1:6" ht="23.25" customHeight="1">
      <c r="E509" s="95" t="s">
        <v>188</v>
      </c>
      <c r="F509" s="95"/>
    </row>
    <row r="510" spans="1:6" ht="23.25" customHeight="1"/>
    <row r="511" spans="1:6" ht="23.25" customHeight="1">
      <c r="A511" s="68" t="s">
        <v>15</v>
      </c>
      <c r="B511" s="99" t="s">
        <v>37</v>
      </c>
      <c r="C511" s="99"/>
      <c r="D511" s="99"/>
      <c r="E511" s="99"/>
      <c r="F511" s="99"/>
    </row>
    <row r="512" spans="1:6" ht="23.25" customHeight="1">
      <c r="A512" s="68" t="s">
        <v>226</v>
      </c>
      <c r="B512" s="100"/>
      <c r="C512" s="100"/>
      <c r="D512" s="100"/>
      <c r="E512" s="100"/>
      <c r="F512" s="100"/>
    </row>
    <row r="513" spans="1:6" ht="23.25" customHeight="1">
      <c r="A513" s="69" t="s">
        <v>39</v>
      </c>
      <c r="B513" s="70" t="s">
        <v>40</v>
      </c>
      <c r="C513" s="70" t="s">
        <v>41</v>
      </c>
      <c r="D513" s="70" t="s">
        <v>42</v>
      </c>
      <c r="E513" s="70" t="s">
        <v>43</v>
      </c>
      <c r="F513" s="71" t="s">
        <v>44</v>
      </c>
    </row>
    <row r="514" spans="1:6" ht="23.25" customHeight="1">
      <c r="A514" s="72" t="s">
        <v>45</v>
      </c>
      <c r="B514" s="73"/>
      <c r="C514" s="73"/>
      <c r="D514" s="73"/>
      <c r="E514" s="73"/>
      <c r="F514" s="74"/>
    </row>
    <row r="515" spans="1:6" ht="23.25" customHeight="1">
      <c r="A515" s="72" t="s">
        <v>46</v>
      </c>
      <c r="B515" s="73"/>
      <c r="C515" s="73"/>
      <c r="D515" s="73"/>
      <c r="E515" s="73"/>
      <c r="F515" s="74"/>
    </row>
    <row r="516" spans="1:6" ht="23.25" customHeight="1">
      <c r="A516" s="72" t="s">
        <v>47</v>
      </c>
      <c r="B516" s="73">
        <v>10</v>
      </c>
      <c r="C516" s="73"/>
      <c r="D516" s="73"/>
      <c r="E516" s="73"/>
      <c r="F516" s="74">
        <v>10</v>
      </c>
    </row>
    <row r="517" spans="1:6" ht="23.25" customHeight="1">
      <c r="A517" s="72" t="s">
        <v>48</v>
      </c>
      <c r="B517" s="73"/>
      <c r="C517" s="73"/>
      <c r="D517" s="73"/>
      <c r="E517" s="73"/>
      <c r="F517" s="74" t="s">
        <v>49</v>
      </c>
    </row>
    <row r="518" spans="1:6" ht="23.25" customHeight="1">
      <c r="A518" s="72" t="s">
        <v>50</v>
      </c>
      <c r="B518" s="73"/>
      <c r="C518" s="73"/>
      <c r="D518" s="73"/>
      <c r="E518" s="73"/>
      <c r="F518" s="74" t="s">
        <v>51</v>
      </c>
    </row>
    <row r="519" spans="1:6" ht="23.25" customHeight="1">
      <c r="A519" s="72" t="s">
        <v>52</v>
      </c>
      <c r="B519" s="73"/>
      <c r="C519" s="73"/>
      <c r="D519" s="73"/>
      <c r="E519" s="73">
        <v>10</v>
      </c>
      <c r="F519" s="74"/>
    </row>
    <row r="520" spans="1:6" ht="23.25" customHeight="1">
      <c r="A520" s="72" t="s">
        <v>53</v>
      </c>
      <c r="B520" s="73"/>
      <c r="C520" s="73"/>
      <c r="D520" s="73"/>
      <c r="E520" s="73"/>
      <c r="F520" s="74"/>
    </row>
    <row r="521" spans="1:6" ht="23.25" customHeight="1">
      <c r="A521" s="72" t="s">
        <v>54</v>
      </c>
      <c r="B521" s="73"/>
      <c r="C521" s="73">
        <v>10</v>
      </c>
      <c r="D521" s="73">
        <v>10</v>
      </c>
      <c r="E521" s="73"/>
      <c r="F521" s="74"/>
    </row>
    <row r="522" spans="1:6" ht="23.25" customHeight="1">
      <c r="A522" s="72" t="s">
        <v>55</v>
      </c>
      <c r="B522" s="73"/>
      <c r="C522" s="73"/>
      <c r="D522" s="73"/>
      <c r="E522" s="73"/>
      <c r="F522" s="74"/>
    </row>
    <row r="523" spans="1:6" ht="23.25" customHeight="1">
      <c r="A523" s="75" t="s">
        <v>56</v>
      </c>
      <c r="B523" s="76"/>
      <c r="C523" s="76"/>
      <c r="D523" s="76"/>
      <c r="E523" s="76"/>
      <c r="F523" s="77"/>
    </row>
    <row r="524" spans="1:6" ht="23.25" customHeight="1">
      <c r="E524" s="95" t="s">
        <v>188</v>
      </c>
      <c r="F524" s="95"/>
    </row>
    <row r="525" spans="1:6" ht="23.25" customHeight="1"/>
    <row r="526" spans="1:6" ht="23.25" customHeight="1">
      <c r="A526" s="68" t="s">
        <v>227</v>
      </c>
      <c r="B526" s="99" t="s">
        <v>37</v>
      </c>
      <c r="C526" s="99"/>
      <c r="D526" s="99"/>
      <c r="E526" s="99"/>
      <c r="F526" s="99"/>
    </row>
    <row r="527" spans="1:6" ht="23.25" customHeight="1">
      <c r="A527" s="68" t="s">
        <v>228</v>
      </c>
      <c r="B527" s="100"/>
      <c r="C527" s="100"/>
      <c r="D527" s="100"/>
      <c r="E527" s="100"/>
      <c r="F527" s="100"/>
    </row>
    <row r="528" spans="1:6" ht="23.25" customHeight="1">
      <c r="A528" s="69" t="s">
        <v>39</v>
      </c>
      <c r="B528" s="70" t="s">
        <v>40</v>
      </c>
      <c r="C528" s="70" t="s">
        <v>41</v>
      </c>
      <c r="D528" s="70" t="s">
        <v>42</v>
      </c>
      <c r="E528" s="70" t="s">
        <v>43</v>
      </c>
      <c r="F528" s="71" t="s">
        <v>44</v>
      </c>
    </row>
    <row r="529" spans="1:6" ht="23.25" customHeight="1">
      <c r="A529" s="72" t="s">
        <v>45</v>
      </c>
      <c r="B529" s="73"/>
      <c r="C529" s="73">
        <v>3</v>
      </c>
      <c r="D529" s="73"/>
      <c r="E529" s="73">
        <v>4</v>
      </c>
      <c r="F529" s="74"/>
    </row>
    <row r="530" spans="1:6" ht="23.25" customHeight="1">
      <c r="A530" s="72" t="s">
        <v>46</v>
      </c>
      <c r="B530" s="73"/>
      <c r="C530" s="73"/>
      <c r="D530" s="73"/>
      <c r="E530" s="73"/>
      <c r="F530" s="74"/>
    </row>
    <row r="531" spans="1:6" ht="23.25" customHeight="1">
      <c r="A531" s="72" t="s">
        <v>47</v>
      </c>
      <c r="B531" s="73">
        <v>3</v>
      </c>
      <c r="C531" s="73"/>
      <c r="D531" s="73"/>
      <c r="E531" s="73"/>
      <c r="F531" s="74"/>
    </row>
    <row r="532" spans="1:6" ht="23.25" customHeight="1">
      <c r="A532" s="72" t="s">
        <v>48</v>
      </c>
      <c r="B532" s="73">
        <v>4</v>
      </c>
      <c r="C532" s="73">
        <v>4</v>
      </c>
      <c r="D532" s="73"/>
      <c r="E532" s="73"/>
      <c r="F532" s="74" t="s">
        <v>49</v>
      </c>
    </row>
    <row r="533" spans="1:6" ht="23.25" customHeight="1">
      <c r="A533" s="72" t="s">
        <v>50</v>
      </c>
      <c r="B533" s="73"/>
      <c r="C533" s="73"/>
      <c r="D533" s="73"/>
      <c r="E533" s="73"/>
      <c r="F533" s="74" t="s">
        <v>51</v>
      </c>
    </row>
    <row r="534" spans="1:6" ht="23.25" customHeight="1">
      <c r="A534" s="72" t="s">
        <v>52</v>
      </c>
      <c r="B534" s="73"/>
      <c r="C534" s="73"/>
      <c r="D534" s="73"/>
      <c r="E534" s="73"/>
      <c r="F534" s="74"/>
    </row>
    <row r="535" spans="1:6" ht="23.25" customHeight="1">
      <c r="A535" s="72" t="s">
        <v>53</v>
      </c>
      <c r="B535" s="73"/>
      <c r="C535" s="73"/>
      <c r="D535" s="73">
        <v>4</v>
      </c>
      <c r="E535" s="73">
        <v>3</v>
      </c>
      <c r="F535" s="74">
        <v>4</v>
      </c>
    </row>
    <row r="536" spans="1:6" ht="23.25" customHeight="1">
      <c r="A536" s="72" t="s">
        <v>54</v>
      </c>
      <c r="B536" s="73"/>
      <c r="C536" s="73"/>
      <c r="D536" s="73">
        <v>3</v>
      </c>
      <c r="E536" s="73"/>
      <c r="F536" s="74"/>
    </row>
    <row r="537" spans="1:6" ht="23.25" customHeight="1">
      <c r="A537" s="72" t="s">
        <v>55</v>
      </c>
      <c r="B537" s="73"/>
      <c r="C537" s="73"/>
      <c r="D537" s="73"/>
      <c r="E537" s="73"/>
      <c r="F537" s="74"/>
    </row>
    <row r="538" spans="1:6" ht="23.25" customHeight="1">
      <c r="A538" s="75" t="s">
        <v>56</v>
      </c>
      <c r="B538" s="76"/>
      <c r="C538" s="76"/>
      <c r="D538" s="76"/>
      <c r="E538" s="76"/>
      <c r="F538" s="77">
        <v>3</v>
      </c>
    </row>
    <row r="539" spans="1:6" ht="23.25" customHeight="1">
      <c r="E539" s="95" t="s">
        <v>188</v>
      </c>
      <c r="F539" s="95"/>
    </row>
    <row r="540" spans="1:6" ht="23.25" customHeight="1"/>
    <row r="541" spans="1:6" ht="23.25" customHeight="1">
      <c r="A541" s="68" t="s">
        <v>229</v>
      </c>
      <c r="B541" s="99" t="s">
        <v>37</v>
      </c>
      <c r="C541" s="99"/>
      <c r="D541" s="99"/>
      <c r="E541" s="99"/>
      <c r="F541" s="99"/>
    </row>
    <row r="542" spans="1:6" ht="23.25" customHeight="1">
      <c r="A542" s="68" t="s">
        <v>228</v>
      </c>
      <c r="B542" s="100"/>
      <c r="C542" s="100"/>
      <c r="D542" s="100"/>
      <c r="E542" s="100"/>
      <c r="F542" s="100"/>
    </row>
    <row r="543" spans="1:6" ht="23.25" customHeight="1">
      <c r="A543" s="69" t="s">
        <v>39</v>
      </c>
      <c r="B543" s="70" t="s">
        <v>40</v>
      </c>
      <c r="C543" s="70" t="s">
        <v>41</v>
      </c>
      <c r="D543" s="70" t="s">
        <v>42</v>
      </c>
      <c r="E543" s="70" t="s">
        <v>43</v>
      </c>
      <c r="F543" s="71" t="s">
        <v>44</v>
      </c>
    </row>
    <row r="544" spans="1:6" ht="23.25" customHeight="1">
      <c r="A544" s="72" t="s">
        <v>45</v>
      </c>
      <c r="B544" s="73"/>
      <c r="C544" s="73"/>
      <c r="D544" s="73">
        <v>5</v>
      </c>
      <c r="E544" s="73"/>
      <c r="F544" s="74">
        <v>9</v>
      </c>
    </row>
    <row r="545" spans="1:6" ht="23.25" customHeight="1">
      <c r="A545" s="72" t="s">
        <v>46</v>
      </c>
      <c r="B545" s="73"/>
      <c r="C545" s="73"/>
      <c r="D545" s="73"/>
      <c r="E545" s="73"/>
      <c r="F545" s="74"/>
    </row>
    <row r="546" spans="1:6" ht="23.25" customHeight="1">
      <c r="A546" s="72" t="s">
        <v>47</v>
      </c>
      <c r="B546" s="73">
        <v>5</v>
      </c>
      <c r="C546" s="73">
        <v>9</v>
      </c>
      <c r="D546" s="73"/>
      <c r="E546" s="73"/>
      <c r="F546" s="74"/>
    </row>
    <row r="547" spans="1:6" ht="23.25" customHeight="1">
      <c r="A547" s="72" t="s">
        <v>48</v>
      </c>
      <c r="B547" s="73"/>
      <c r="C547" s="73">
        <v>5</v>
      </c>
      <c r="D547" s="73"/>
      <c r="E547" s="73"/>
      <c r="F547" s="74" t="s">
        <v>49</v>
      </c>
    </row>
    <row r="548" spans="1:6" ht="23.25" customHeight="1">
      <c r="A548" s="72" t="s">
        <v>50</v>
      </c>
      <c r="B548" s="73"/>
      <c r="C548" s="73"/>
      <c r="D548" s="73"/>
      <c r="E548" s="73"/>
      <c r="F548" s="74" t="s">
        <v>51</v>
      </c>
    </row>
    <row r="549" spans="1:6" ht="23.25" customHeight="1">
      <c r="A549" s="72" t="s">
        <v>52</v>
      </c>
      <c r="B549" s="73"/>
      <c r="C549" s="73"/>
      <c r="D549" s="73"/>
      <c r="E549" s="73">
        <v>9</v>
      </c>
      <c r="F549" s="74"/>
    </row>
    <row r="550" spans="1:6" ht="23.25" customHeight="1">
      <c r="A550" s="72" t="s">
        <v>53</v>
      </c>
      <c r="B550" s="73"/>
      <c r="C550" s="73"/>
      <c r="D550" s="73"/>
      <c r="E550" s="73"/>
      <c r="F550" s="74">
        <v>5</v>
      </c>
    </row>
    <row r="551" spans="1:6" ht="23.25" customHeight="1">
      <c r="A551" s="72" t="s">
        <v>54</v>
      </c>
      <c r="B551" s="73"/>
      <c r="C551" s="73"/>
      <c r="D551" s="73">
        <v>9</v>
      </c>
      <c r="E551" s="73">
        <v>5</v>
      </c>
      <c r="F551" s="74"/>
    </row>
    <row r="552" spans="1:6" ht="23.25" customHeight="1">
      <c r="A552" s="72" t="s">
        <v>55</v>
      </c>
      <c r="B552" s="73" t="s">
        <v>193</v>
      </c>
      <c r="C552" s="73"/>
      <c r="D552" s="73"/>
      <c r="E552" s="73"/>
      <c r="F552" s="74"/>
    </row>
    <row r="553" spans="1:6" ht="23.25" customHeight="1">
      <c r="A553" s="75" t="s">
        <v>56</v>
      </c>
      <c r="B553" s="76">
        <v>9</v>
      </c>
      <c r="C553" s="76"/>
      <c r="D553" s="76"/>
      <c r="E553" s="76"/>
      <c r="F553" s="77"/>
    </row>
    <row r="554" spans="1:6" ht="23.25" customHeight="1">
      <c r="E554" s="95" t="s">
        <v>188</v>
      </c>
      <c r="F554" s="95"/>
    </row>
    <row r="555" spans="1:6" ht="23.25" customHeight="1"/>
    <row r="556" spans="1:6" ht="23.25" customHeight="1">
      <c r="A556" s="68" t="s">
        <v>230</v>
      </c>
      <c r="B556" s="99" t="s">
        <v>37</v>
      </c>
      <c r="C556" s="99"/>
      <c r="D556" s="99"/>
      <c r="E556" s="99"/>
      <c r="F556" s="99"/>
    </row>
    <row r="557" spans="1:6" ht="23.25" customHeight="1">
      <c r="A557" s="68" t="s">
        <v>228</v>
      </c>
      <c r="B557" s="100"/>
      <c r="C557" s="100"/>
      <c r="D557" s="100"/>
      <c r="E557" s="100"/>
      <c r="F557" s="100"/>
    </row>
    <row r="558" spans="1:6" ht="23.25" customHeight="1">
      <c r="A558" s="69" t="s">
        <v>39</v>
      </c>
      <c r="B558" s="70" t="s">
        <v>40</v>
      </c>
      <c r="C558" s="70" t="s">
        <v>41</v>
      </c>
      <c r="D558" s="70" t="s">
        <v>42</v>
      </c>
      <c r="E558" s="70" t="s">
        <v>43</v>
      </c>
      <c r="F558" s="71" t="s">
        <v>44</v>
      </c>
    </row>
    <row r="559" spans="1:6" ht="23.25" customHeight="1">
      <c r="A559" s="72" t="s">
        <v>45</v>
      </c>
      <c r="B559" s="73"/>
      <c r="C559" s="73"/>
      <c r="D559" s="73"/>
      <c r="E559" s="73">
        <v>6</v>
      </c>
      <c r="F559" s="74"/>
    </row>
    <row r="560" spans="1:6" ht="23.25" customHeight="1">
      <c r="A560" s="72" t="s">
        <v>46</v>
      </c>
      <c r="B560" s="73"/>
      <c r="C560" s="73"/>
      <c r="D560" s="73"/>
      <c r="E560" s="73"/>
      <c r="F560" s="74"/>
    </row>
    <row r="561" spans="1:6" ht="23.25" customHeight="1">
      <c r="A561" s="72" t="s">
        <v>47</v>
      </c>
      <c r="B561" s="73">
        <v>6</v>
      </c>
      <c r="C561" s="73"/>
      <c r="D561" s="73">
        <v>7</v>
      </c>
      <c r="E561" s="73"/>
      <c r="F561" s="74"/>
    </row>
    <row r="562" spans="1:6" ht="23.25" customHeight="1">
      <c r="A562" s="72" t="s">
        <v>48</v>
      </c>
      <c r="B562" s="73"/>
      <c r="C562" s="73"/>
      <c r="D562" s="73"/>
      <c r="E562" s="73"/>
      <c r="F562" s="74" t="s">
        <v>49</v>
      </c>
    </row>
    <row r="563" spans="1:6" ht="23.25" customHeight="1">
      <c r="A563" s="72" t="s">
        <v>50</v>
      </c>
      <c r="B563" s="73">
        <v>7</v>
      </c>
      <c r="C563" s="73"/>
      <c r="D563" s="73"/>
      <c r="E563" s="73"/>
      <c r="F563" s="74" t="s">
        <v>51</v>
      </c>
    </row>
    <row r="564" spans="1:6" ht="23.25" customHeight="1">
      <c r="A564" s="72" t="s">
        <v>52</v>
      </c>
      <c r="B564" s="73"/>
      <c r="C564" s="73"/>
      <c r="D564" s="73">
        <v>6</v>
      </c>
      <c r="E564" s="73"/>
      <c r="F564" s="74">
        <v>7</v>
      </c>
    </row>
    <row r="565" spans="1:6" ht="23.25" customHeight="1">
      <c r="A565" s="72" t="s">
        <v>53</v>
      </c>
      <c r="B565" s="73"/>
      <c r="C565" s="73">
        <v>6</v>
      </c>
      <c r="D565" s="73"/>
      <c r="E565" s="73"/>
      <c r="F565" s="74">
        <v>6</v>
      </c>
    </row>
    <row r="566" spans="1:6" ht="23.25" customHeight="1">
      <c r="A566" s="72" t="s">
        <v>54</v>
      </c>
      <c r="B566" s="73"/>
      <c r="C566" s="73">
        <v>7</v>
      </c>
      <c r="D566" s="73"/>
      <c r="E566" s="73">
        <v>7</v>
      </c>
      <c r="F566" s="74"/>
    </row>
    <row r="567" spans="1:6" ht="23.25" customHeight="1">
      <c r="A567" s="72" t="s">
        <v>55</v>
      </c>
      <c r="B567" s="73"/>
      <c r="C567" s="73"/>
      <c r="D567" s="73"/>
      <c r="E567" s="73"/>
      <c r="F567" s="74"/>
    </row>
    <row r="568" spans="1:6" ht="23.25" customHeight="1">
      <c r="A568" s="75" t="s">
        <v>56</v>
      </c>
      <c r="B568" s="76"/>
      <c r="C568" s="76"/>
      <c r="D568" s="76"/>
      <c r="E568" s="76"/>
      <c r="F568" s="77"/>
    </row>
    <row r="569" spans="1:6" ht="23.25" customHeight="1">
      <c r="E569" s="95" t="s">
        <v>188</v>
      </c>
      <c r="F569" s="95"/>
    </row>
    <row r="570" spans="1:6" ht="23.25" customHeight="1"/>
    <row r="571" spans="1:6" ht="23.25" customHeight="1">
      <c r="A571" s="68" t="s">
        <v>231</v>
      </c>
      <c r="B571" s="99" t="s">
        <v>37</v>
      </c>
      <c r="C571" s="99"/>
      <c r="D571" s="99"/>
      <c r="E571" s="99"/>
      <c r="F571" s="99"/>
    </row>
    <row r="572" spans="1:6" ht="23.25" customHeight="1">
      <c r="A572" s="68" t="s">
        <v>228</v>
      </c>
      <c r="B572" s="100"/>
      <c r="C572" s="100"/>
      <c r="D572" s="100"/>
      <c r="E572" s="100"/>
      <c r="F572" s="100"/>
    </row>
    <row r="573" spans="1:6" ht="23.25" customHeight="1">
      <c r="A573" s="69" t="s">
        <v>39</v>
      </c>
      <c r="B573" s="70" t="s">
        <v>40</v>
      </c>
      <c r="C573" s="70" t="s">
        <v>41</v>
      </c>
      <c r="D573" s="70" t="s">
        <v>42</v>
      </c>
      <c r="E573" s="70" t="s">
        <v>43</v>
      </c>
      <c r="F573" s="71" t="s">
        <v>44</v>
      </c>
    </row>
    <row r="574" spans="1:6" ht="23.25" customHeight="1">
      <c r="A574" s="72" t="s">
        <v>45</v>
      </c>
      <c r="B574" s="73"/>
      <c r="C574" s="73">
        <v>10</v>
      </c>
      <c r="D574" s="73"/>
      <c r="E574" s="73"/>
      <c r="F574" s="74"/>
    </row>
    <row r="575" spans="1:6" ht="23.25" customHeight="1">
      <c r="A575" s="72" t="s">
        <v>46</v>
      </c>
      <c r="B575" s="73"/>
      <c r="C575" s="73"/>
      <c r="D575" s="73"/>
      <c r="E575" s="73">
        <v>10</v>
      </c>
      <c r="F575" s="74"/>
    </row>
    <row r="576" spans="1:6" ht="23.25" customHeight="1">
      <c r="A576" s="72" t="s">
        <v>47</v>
      </c>
      <c r="B576" s="73"/>
      <c r="C576" s="73"/>
      <c r="D576" s="73"/>
      <c r="E576" s="73">
        <v>8</v>
      </c>
      <c r="F576" s="74"/>
    </row>
    <row r="577" spans="1:6" ht="23.25" customHeight="1">
      <c r="A577" s="72" t="s">
        <v>48</v>
      </c>
      <c r="B577" s="73"/>
      <c r="C577" s="73"/>
      <c r="D577" s="73"/>
      <c r="E577" s="73"/>
      <c r="F577" s="74" t="s">
        <v>49</v>
      </c>
    </row>
    <row r="578" spans="1:6" ht="23.25" customHeight="1">
      <c r="A578" s="72" t="s">
        <v>50</v>
      </c>
      <c r="B578" s="73"/>
      <c r="C578" s="73">
        <v>8</v>
      </c>
      <c r="D578" s="73">
        <v>10</v>
      </c>
      <c r="E578" s="73"/>
      <c r="F578" s="74" t="s">
        <v>51</v>
      </c>
    </row>
    <row r="579" spans="1:6" ht="23.25" customHeight="1">
      <c r="A579" s="72" t="s">
        <v>52</v>
      </c>
      <c r="B579" s="73">
        <v>8</v>
      </c>
      <c r="C579" s="73"/>
      <c r="D579" s="73"/>
      <c r="E579" s="73"/>
      <c r="F579" s="74"/>
    </row>
    <row r="580" spans="1:6" ht="23.25" customHeight="1">
      <c r="A580" s="72" t="s">
        <v>53</v>
      </c>
      <c r="B580" s="73"/>
      <c r="C580" s="73"/>
      <c r="D580" s="73"/>
      <c r="E580" s="73"/>
      <c r="F580" s="74"/>
    </row>
    <row r="581" spans="1:6" ht="23.25" customHeight="1">
      <c r="A581" s="72" t="s">
        <v>54</v>
      </c>
      <c r="B581" s="73"/>
      <c r="C581" s="73"/>
      <c r="D581" s="73">
        <v>8</v>
      </c>
      <c r="E581" s="73"/>
      <c r="F581" s="74">
        <v>10</v>
      </c>
    </row>
    <row r="582" spans="1:6" ht="23.25" customHeight="1">
      <c r="A582" s="72" t="s">
        <v>55</v>
      </c>
      <c r="B582" s="73" t="s">
        <v>193</v>
      </c>
      <c r="C582" s="78"/>
      <c r="D582" s="73"/>
      <c r="E582" s="73"/>
      <c r="F582" s="74">
        <v>8</v>
      </c>
    </row>
    <row r="583" spans="1:6" ht="23.25" customHeight="1">
      <c r="A583" s="75" t="s">
        <v>56</v>
      </c>
      <c r="B583" s="76">
        <v>10</v>
      </c>
      <c r="C583" s="76"/>
      <c r="D583" s="76"/>
      <c r="E583" s="76"/>
      <c r="F583" s="77"/>
    </row>
    <row r="584" spans="1:6" ht="23.25" customHeight="1">
      <c r="E584" s="95" t="s">
        <v>188</v>
      </c>
      <c r="F584" s="95"/>
    </row>
    <row r="585" spans="1:6" ht="23.25" customHeight="1"/>
    <row r="586" spans="1:6" ht="23.25" customHeight="1">
      <c r="A586" s="68" t="s">
        <v>11</v>
      </c>
      <c r="B586" s="99" t="s">
        <v>37</v>
      </c>
      <c r="C586" s="99"/>
      <c r="D586" s="99"/>
      <c r="E586" s="99"/>
      <c r="F586" s="99"/>
    </row>
    <row r="587" spans="1:6" ht="23.25" customHeight="1">
      <c r="A587" s="68" t="s">
        <v>232</v>
      </c>
      <c r="B587" s="100"/>
      <c r="C587" s="100"/>
      <c r="D587" s="100"/>
      <c r="E587" s="100"/>
      <c r="F587" s="100"/>
    </row>
    <row r="588" spans="1:6" ht="23.25" customHeight="1">
      <c r="A588" s="69" t="s">
        <v>39</v>
      </c>
      <c r="B588" s="70" t="s">
        <v>40</v>
      </c>
      <c r="C588" s="70" t="s">
        <v>41</v>
      </c>
      <c r="D588" s="70" t="s">
        <v>42</v>
      </c>
      <c r="E588" s="70" t="s">
        <v>43</v>
      </c>
      <c r="F588" s="71" t="s">
        <v>44</v>
      </c>
    </row>
    <row r="589" spans="1:6" ht="23.25" customHeight="1">
      <c r="A589" s="72" t="s">
        <v>45</v>
      </c>
      <c r="B589" s="73"/>
      <c r="C589" s="73"/>
      <c r="D589" s="73">
        <v>1</v>
      </c>
      <c r="E589" s="73"/>
      <c r="F589" s="74"/>
    </row>
    <row r="590" spans="1:6" ht="23.25" customHeight="1">
      <c r="A590" s="72" t="s">
        <v>46</v>
      </c>
      <c r="B590" s="73"/>
      <c r="C590" s="73"/>
      <c r="D590" s="73"/>
      <c r="E590" s="73"/>
      <c r="F590" s="74"/>
    </row>
    <row r="591" spans="1:6" ht="23.25" customHeight="1">
      <c r="A591" s="72" t="s">
        <v>47</v>
      </c>
      <c r="B591" s="73">
        <v>10</v>
      </c>
      <c r="C591" s="73"/>
      <c r="D591" s="73"/>
      <c r="E591" s="73"/>
      <c r="F591" s="74">
        <v>10</v>
      </c>
    </row>
    <row r="592" spans="1:6" ht="23.25" customHeight="1">
      <c r="A592" s="72" t="s">
        <v>48</v>
      </c>
      <c r="B592" s="73"/>
      <c r="C592" s="73"/>
      <c r="D592" s="73"/>
      <c r="E592" s="73" t="s">
        <v>49</v>
      </c>
      <c r="F592" s="74"/>
    </row>
    <row r="593" spans="1:6" ht="23.25" customHeight="1">
      <c r="A593" s="72" t="s">
        <v>50</v>
      </c>
      <c r="B593" s="73"/>
      <c r="C593" s="73"/>
      <c r="D593" s="73"/>
      <c r="E593" s="73" t="s">
        <v>51</v>
      </c>
      <c r="F593" s="74">
        <v>1</v>
      </c>
    </row>
    <row r="594" spans="1:6" ht="23.25" customHeight="1">
      <c r="A594" s="72" t="s">
        <v>52</v>
      </c>
      <c r="B594" s="73"/>
      <c r="C594" s="73"/>
      <c r="D594" s="73"/>
      <c r="E594" s="73">
        <v>10</v>
      </c>
      <c r="F594" s="74"/>
    </row>
    <row r="595" spans="1:6" ht="23.25" customHeight="1">
      <c r="A595" s="72" t="s">
        <v>53</v>
      </c>
      <c r="B595" s="73"/>
      <c r="C595" s="73"/>
      <c r="D595" s="73"/>
      <c r="E595" s="73"/>
      <c r="F595" s="74"/>
    </row>
    <row r="596" spans="1:6" ht="23.25" customHeight="1">
      <c r="A596" s="72" t="s">
        <v>54</v>
      </c>
      <c r="B596" s="73">
        <v>1</v>
      </c>
      <c r="C596" s="73">
        <v>10</v>
      </c>
      <c r="D596" s="73">
        <v>10</v>
      </c>
      <c r="E596" s="73"/>
      <c r="F596" s="74"/>
    </row>
    <row r="597" spans="1:6" ht="23.25" customHeight="1">
      <c r="A597" s="72" t="s">
        <v>55</v>
      </c>
      <c r="B597" s="73"/>
      <c r="C597" s="73">
        <v>1</v>
      </c>
      <c r="D597" s="73"/>
      <c r="E597" s="73"/>
      <c r="F597" s="74"/>
    </row>
    <row r="598" spans="1:6" ht="23.25" customHeight="1">
      <c r="A598" s="75" t="s">
        <v>56</v>
      </c>
      <c r="B598" s="76"/>
      <c r="C598" s="76"/>
      <c r="D598" s="76"/>
      <c r="E598" s="76">
        <v>1</v>
      </c>
      <c r="F598" s="77"/>
    </row>
    <row r="599" spans="1:6" ht="23.25" customHeight="1">
      <c r="E599" s="95" t="s">
        <v>188</v>
      </c>
      <c r="F599" s="95"/>
    </row>
    <row r="600" spans="1:6" ht="23.25" customHeight="1"/>
    <row r="601" spans="1:6" ht="23.25" customHeight="1">
      <c r="A601" s="68" t="s">
        <v>233</v>
      </c>
      <c r="B601" s="99" t="s">
        <v>37</v>
      </c>
      <c r="C601" s="99"/>
      <c r="D601" s="99"/>
      <c r="E601" s="99"/>
      <c r="F601" s="99"/>
    </row>
    <row r="602" spans="1:6" ht="23.25" customHeight="1">
      <c r="A602" s="68" t="s">
        <v>232</v>
      </c>
      <c r="B602" s="100"/>
      <c r="C602" s="100"/>
      <c r="D602" s="100"/>
      <c r="E602" s="100"/>
      <c r="F602" s="100"/>
    </row>
    <row r="603" spans="1:6" ht="23.25" customHeight="1">
      <c r="A603" s="69" t="s">
        <v>39</v>
      </c>
      <c r="B603" s="70" t="s">
        <v>40</v>
      </c>
      <c r="C603" s="70" t="s">
        <v>41</v>
      </c>
      <c r="D603" s="70" t="s">
        <v>42</v>
      </c>
      <c r="E603" s="70" t="s">
        <v>43</v>
      </c>
      <c r="F603" s="71" t="s">
        <v>44</v>
      </c>
    </row>
    <row r="604" spans="1:6" ht="23.25" customHeight="1">
      <c r="A604" s="72" t="s">
        <v>45</v>
      </c>
      <c r="B604" s="73"/>
      <c r="C604" s="73">
        <v>2</v>
      </c>
      <c r="D604" s="73"/>
      <c r="E604" s="73"/>
      <c r="F604" s="74"/>
    </row>
    <row r="605" spans="1:6" ht="23.25" customHeight="1">
      <c r="A605" s="72" t="s">
        <v>46</v>
      </c>
      <c r="B605" s="73"/>
      <c r="C605" s="73"/>
      <c r="D605" s="73"/>
      <c r="E605" s="73"/>
      <c r="F605" s="74"/>
    </row>
    <row r="606" spans="1:6" ht="23.25" customHeight="1">
      <c r="A606" s="72" t="s">
        <v>47</v>
      </c>
      <c r="B606" s="73"/>
      <c r="C606" s="73"/>
      <c r="D606" s="73">
        <v>2</v>
      </c>
      <c r="E606" s="73"/>
      <c r="F606" s="74">
        <v>6</v>
      </c>
    </row>
    <row r="607" spans="1:6" ht="23.25" customHeight="1">
      <c r="A607" s="72" t="s">
        <v>48</v>
      </c>
      <c r="B607" s="73"/>
      <c r="C607" s="73"/>
      <c r="D607" s="73"/>
      <c r="E607" s="73" t="s">
        <v>49</v>
      </c>
      <c r="F607" s="74"/>
    </row>
    <row r="608" spans="1:6" ht="23.25" customHeight="1">
      <c r="A608" s="72" t="s">
        <v>50</v>
      </c>
      <c r="B608" s="73"/>
      <c r="C608" s="73">
        <v>6</v>
      </c>
      <c r="D608" s="73"/>
      <c r="E608" s="73" t="s">
        <v>51</v>
      </c>
      <c r="F608" s="74">
        <v>2</v>
      </c>
    </row>
    <row r="609" spans="1:6" ht="23.25" customHeight="1">
      <c r="A609" s="72" t="s">
        <v>52</v>
      </c>
      <c r="B609" s="73">
        <v>6</v>
      </c>
      <c r="C609" s="73"/>
      <c r="D609" s="73"/>
      <c r="E609" s="73"/>
      <c r="F609" s="74"/>
    </row>
    <row r="610" spans="1:6" ht="23.25" customHeight="1">
      <c r="A610" s="72" t="s">
        <v>53</v>
      </c>
      <c r="B610" s="73"/>
      <c r="C610" s="73"/>
      <c r="D610" s="73"/>
      <c r="E610" s="73"/>
      <c r="F610" s="74"/>
    </row>
    <row r="611" spans="1:6" ht="23.25" customHeight="1">
      <c r="A611" s="72" t="s">
        <v>54</v>
      </c>
      <c r="B611" s="73">
        <v>2</v>
      </c>
      <c r="C611" s="73"/>
      <c r="D611" s="73">
        <v>6</v>
      </c>
      <c r="E611" s="73">
        <v>2</v>
      </c>
      <c r="F611" s="74"/>
    </row>
    <row r="612" spans="1:6" ht="23.25" customHeight="1">
      <c r="A612" s="72" t="s">
        <v>55</v>
      </c>
      <c r="B612" s="73"/>
      <c r="C612" s="73"/>
      <c r="D612" s="73"/>
      <c r="E612" s="73"/>
      <c r="F612" s="74"/>
    </row>
    <row r="613" spans="1:6" ht="23.25" customHeight="1">
      <c r="A613" s="75" t="s">
        <v>56</v>
      </c>
      <c r="B613" s="76"/>
      <c r="C613" s="76"/>
      <c r="D613" s="76"/>
      <c r="E613" s="76">
        <v>6</v>
      </c>
      <c r="F613" s="77"/>
    </row>
    <row r="614" spans="1:6" ht="23.25" customHeight="1">
      <c r="E614" s="95" t="s">
        <v>188</v>
      </c>
      <c r="F614" s="95"/>
    </row>
    <row r="615" spans="1:6" ht="23.25" customHeight="1"/>
    <row r="616" spans="1:6" ht="23.25" customHeight="1">
      <c r="A616" s="68" t="s">
        <v>234</v>
      </c>
      <c r="B616" s="99" t="s">
        <v>37</v>
      </c>
      <c r="C616" s="99"/>
      <c r="D616" s="99"/>
      <c r="E616" s="99"/>
      <c r="F616" s="99"/>
    </row>
    <row r="617" spans="1:6" ht="23.25" customHeight="1">
      <c r="A617" s="68" t="s">
        <v>235</v>
      </c>
      <c r="B617" s="100"/>
      <c r="C617" s="100"/>
      <c r="D617" s="100"/>
      <c r="E617" s="100"/>
      <c r="F617" s="100"/>
    </row>
    <row r="618" spans="1:6" ht="23.25" customHeight="1">
      <c r="A618" s="69" t="s">
        <v>39</v>
      </c>
      <c r="B618" s="70" t="s">
        <v>40</v>
      </c>
      <c r="C618" s="70" t="s">
        <v>41</v>
      </c>
      <c r="D618" s="70" t="s">
        <v>42</v>
      </c>
      <c r="E618" s="70" t="s">
        <v>43</v>
      </c>
      <c r="F618" s="71" t="s">
        <v>44</v>
      </c>
    </row>
    <row r="619" spans="1:6" ht="23.25" customHeight="1">
      <c r="A619" s="72" t="s">
        <v>45</v>
      </c>
      <c r="B619" s="73">
        <v>1</v>
      </c>
      <c r="C619" s="73"/>
      <c r="D619" s="73"/>
      <c r="E619" s="73"/>
      <c r="F619" s="74"/>
    </row>
    <row r="620" spans="1:6" ht="23.25" customHeight="1">
      <c r="A620" s="72" t="s">
        <v>46</v>
      </c>
      <c r="B620" s="73"/>
      <c r="C620" s="73"/>
      <c r="D620" s="73">
        <v>1</v>
      </c>
      <c r="E620" s="73"/>
      <c r="F620" s="74"/>
    </row>
    <row r="621" spans="1:6" ht="23.25" customHeight="1">
      <c r="A621" s="72" t="s">
        <v>47</v>
      </c>
      <c r="B621" s="73"/>
      <c r="C621" s="73">
        <v>1</v>
      </c>
      <c r="D621" s="73">
        <v>1</v>
      </c>
      <c r="E621" s="73"/>
      <c r="F621" s="74"/>
    </row>
    <row r="622" spans="1:6" ht="23.25" customHeight="1">
      <c r="A622" s="72" t="s">
        <v>48</v>
      </c>
      <c r="B622" s="73" t="s">
        <v>49</v>
      </c>
      <c r="C622" s="73"/>
      <c r="D622" s="73"/>
      <c r="E622" s="73"/>
      <c r="F622" s="74">
        <v>2</v>
      </c>
    </row>
    <row r="623" spans="1:6" ht="23.25" customHeight="1">
      <c r="A623" s="72" t="s">
        <v>50</v>
      </c>
      <c r="B623" s="73" t="s">
        <v>51</v>
      </c>
      <c r="C623" s="73"/>
      <c r="D623" s="73"/>
      <c r="E623" s="73">
        <v>2</v>
      </c>
      <c r="F623" s="74"/>
    </row>
    <row r="624" spans="1:6" ht="23.25" customHeight="1">
      <c r="A624" s="72" t="s">
        <v>52</v>
      </c>
      <c r="B624" s="73"/>
      <c r="C624" s="73"/>
      <c r="D624" s="73">
        <v>2</v>
      </c>
      <c r="E624" s="73">
        <v>1</v>
      </c>
      <c r="F624" s="74">
        <v>1</v>
      </c>
    </row>
    <row r="625" spans="1:6" ht="23.25" customHeight="1">
      <c r="A625" s="72" t="s">
        <v>53</v>
      </c>
      <c r="B625" s="73"/>
      <c r="C625" s="73">
        <v>2</v>
      </c>
      <c r="D625" s="73"/>
      <c r="E625" s="73"/>
      <c r="F625" s="74"/>
    </row>
    <row r="626" spans="1:6" ht="23.25" customHeight="1">
      <c r="A626" s="72" t="s">
        <v>54</v>
      </c>
      <c r="B626" s="73"/>
      <c r="C626" s="73">
        <v>2</v>
      </c>
      <c r="D626" s="73"/>
      <c r="E626" s="73"/>
      <c r="F626" s="74"/>
    </row>
    <row r="627" spans="1:6" ht="23.25" customHeight="1">
      <c r="A627" s="72" t="s">
        <v>55</v>
      </c>
      <c r="B627" s="73" t="s">
        <v>193</v>
      </c>
      <c r="C627" s="73"/>
      <c r="D627" s="73"/>
      <c r="E627" s="73"/>
      <c r="F627" s="74"/>
    </row>
    <row r="628" spans="1:6" ht="23.25" customHeight="1">
      <c r="A628" s="75" t="s">
        <v>56</v>
      </c>
      <c r="B628" s="76">
        <v>2</v>
      </c>
      <c r="C628" s="76"/>
      <c r="D628" s="76"/>
      <c r="E628" s="76"/>
      <c r="F628" s="77"/>
    </row>
    <row r="629" spans="1:6" ht="23.25" customHeight="1">
      <c r="E629" s="95" t="s">
        <v>188</v>
      </c>
      <c r="F629" s="95"/>
    </row>
    <row r="630" spans="1:6" ht="23.25" customHeight="1"/>
    <row r="631" spans="1:6" ht="23.25" customHeight="1">
      <c r="A631" s="68" t="s">
        <v>236</v>
      </c>
      <c r="B631" s="99" t="s">
        <v>37</v>
      </c>
      <c r="C631" s="99"/>
      <c r="D631" s="99"/>
      <c r="E631" s="99"/>
      <c r="F631" s="99"/>
    </row>
    <row r="632" spans="1:6" ht="23.25" customHeight="1">
      <c r="A632" s="68" t="s">
        <v>235</v>
      </c>
      <c r="B632" s="100"/>
      <c r="C632" s="100"/>
      <c r="D632" s="100"/>
      <c r="E632" s="100"/>
      <c r="F632" s="100"/>
    </row>
    <row r="633" spans="1:6" ht="23.25" customHeight="1">
      <c r="A633" s="69" t="s">
        <v>39</v>
      </c>
      <c r="B633" s="70" t="s">
        <v>40</v>
      </c>
      <c r="C633" s="70" t="s">
        <v>41</v>
      </c>
      <c r="D633" s="70" t="s">
        <v>42</v>
      </c>
      <c r="E633" s="70" t="s">
        <v>43</v>
      </c>
      <c r="F633" s="71" t="s">
        <v>44</v>
      </c>
    </row>
    <row r="634" spans="1:6" ht="23.25" customHeight="1">
      <c r="A634" s="72" t="s">
        <v>45</v>
      </c>
      <c r="B634" s="73"/>
      <c r="C634" s="73"/>
      <c r="D634" s="73"/>
      <c r="E634" s="73"/>
      <c r="F634" s="74">
        <v>3</v>
      </c>
    </row>
    <row r="635" spans="1:6" ht="23.25" customHeight="1">
      <c r="A635" s="72" t="s">
        <v>46</v>
      </c>
      <c r="B635" s="73"/>
      <c r="C635" s="73"/>
      <c r="D635" s="73"/>
      <c r="E635" s="73"/>
      <c r="F635" s="74"/>
    </row>
    <row r="636" spans="1:6" ht="23.25" customHeight="1">
      <c r="A636" s="72" t="s">
        <v>47</v>
      </c>
      <c r="B636" s="73">
        <v>4</v>
      </c>
      <c r="C636" s="73"/>
      <c r="D636" s="73">
        <v>4</v>
      </c>
      <c r="E636" s="73"/>
      <c r="F636" s="74"/>
    </row>
    <row r="637" spans="1:6" ht="23.25" customHeight="1">
      <c r="A637" s="72" t="s">
        <v>48</v>
      </c>
      <c r="B637" s="73" t="s">
        <v>49</v>
      </c>
      <c r="C637" s="73">
        <v>3</v>
      </c>
      <c r="D637" s="73"/>
      <c r="E637" s="73"/>
      <c r="F637" s="74"/>
    </row>
    <row r="638" spans="1:6" ht="23.25" customHeight="1">
      <c r="A638" s="72" t="s">
        <v>50</v>
      </c>
      <c r="B638" s="73" t="s">
        <v>51</v>
      </c>
      <c r="C638" s="73">
        <v>4</v>
      </c>
      <c r="D638" s="73"/>
      <c r="E638" s="73">
        <v>3</v>
      </c>
      <c r="F638" s="74"/>
    </row>
    <row r="639" spans="1:6" ht="23.25" customHeight="1">
      <c r="A639" s="72" t="s">
        <v>52</v>
      </c>
      <c r="B639" s="73"/>
      <c r="C639" s="73"/>
      <c r="D639" s="73">
        <v>3</v>
      </c>
      <c r="E639" s="73"/>
      <c r="F639" s="74">
        <v>4</v>
      </c>
    </row>
    <row r="640" spans="1:6" ht="23.25" customHeight="1">
      <c r="A640" s="72" t="s">
        <v>53</v>
      </c>
      <c r="B640" s="73"/>
      <c r="C640" s="73"/>
      <c r="D640" s="73">
        <v>3</v>
      </c>
      <c r="E640" s="73"/>
      <c r="F640" s="74"/>
    </row>
    <row r="641" spans="1:6" ht="23.25" customHeight="1">
      <c r="A641" s="72" t="s">
        <v>54</v>
      </c>
      <c r="B641" s="73">
        <v>3</v>
      </c>
      <c r="C641" s="73"/>
      <c r="D641" s="73"/>
      <c r="E641" s="73"/>
      <c r="F641" s="74"/>
    </row>
    <row r="642" spans="1:6" ht="23.25" customHeight="1">
      <c r="A642" s="72" t="s">
        <v>55</v>
      </c>
      <c r="B642" s="73"/>
      <c r="C642" s="73"/>
      <c r="D642" s="73"/>
      <c r="E642" s="73">
        <v>4</v>
      </c>
      <c r="F642" s="74"/>
    </row>
    <row r="643" spans="1:6" ht="23.25" customHeight="1">
      <c r="A643" s="75" t="s">
        <v>56</v>
      </c>
      <c r="B643" s="76"/>
      <c r="C643" s="76"/>
      <c r="D643" s="76"/>
      <c r="E643" s="76">
        <v>4</v>
      </c>
      <c r="F643" s="77"/>
    </row>
    <row r="644" spans="1:6" ht="23.25" customHeight="1">
      <c r="E644" s="95" t="s">
        <v>188</v>
      </c>
      <c r="F644" s="95"/>
    </row>
    <row r="645" spans="1:6" ht="23.25" customHeight="1"/>
    <row r="646" spans="1:6" ht="23.25" customHeight="1">
      <c r="A646" s="68" t="s">
        <v>237</v>
      </c>
      <c r="B646" s="99" t="s">
        <v>37</v>
      </c>
      <c r="C646" s="99"/>
      <c r="D646" s="99"/>
      <c r="E646" s="99"/>
      <c r="F646" s="99"/>
    </row>
    <row r="647" spans="1:6" ht="23.25" customHeight="1">
      <c r="A647" s="68" t="s">
        <v>235</v>
      </c>
      <c r="B647" s="100"/>
      <c r="C647" s="100"/>
      <c r="D647" s="100"/>
      <c r="E647" s="100"/>
      <c r="F647" s="100"/>
    </row>
    <row r="648" spans="1:6" ht="23.25" customHeight="1">
      <c r="A648" s="69" t="s">
        <v>39</v>
      </c>
      <c r="B648" s="70" t="s">
        <v>40</v>
      </c>
      <c r="C648" s="70" t="s">
        <v>41</v>
      </c>
      <c r="D648" s="70" t="s">
        <v>42</v>
      </c>
      <c r="E648" s="70" t="s">
        <v>43</v>
      </c>
      <c r="F648" s="71" t="s">
        <v>44</v>
      </c>
    </row>
    <row r="649" spans="1:6" ht="23.25" customHeight="1">
      <c r="A649" s="72" t="s">
        <v>45</v>
      </c>
      <c r="B649" s="73"/>
      <c r="C649" s="73"/>
      <c r="D649" s="73">
        <v>6</v>
      </c>
      <c r="E649" s="73"/>
      <c r="F649" s="74"/>
    </row>
    <row r="650" spans="1:6" ht="23.25" customHeight="1">
      <c r="A650" s="72" t="s">
        <v>46</v>
      </c>
      <c r="B650" s="73"/>
      <c r="C650" s="73"/>
      <c r="D650" s="73"/>
      <c r="E650" s="73">
        <v>6</v>
      </c>
      <c r="F650" s="74"/>
    </row>
    <row r="651" spans="1:6" ht="23.25" customHeight="1">
      <c r="A651" s="72" t="s">
        <v>47</v>
      </c>
      <c r="B651" s="73"/>
      <c r="C651" s="73">
        <v>5</v>
      </c>
      <c r="D651" s="73"/>
      <c r="E651" s="73">
        <v>6</v>
      </c>
      <c r="F651" s="74"/>
    </row>
    <row r="652" spans="1:6" ht="23.25" customHeight="1">
      <c r="A652" s="72" t="s">
        <v>48</v>
      </c>
      <c r="B652" s="73" t="s">
        <v>49</v>
      </c>
      <c r="C652" s="73"/>
      <c r="D652" s="73">
        <v>5</v>
      </c>
      <c r="E652" s="73"/>
      <c r="F652" s="74"/>
    </row>
    <row r="653" spans="1:6" ht="23.25" customHeight="1">
      <c r="A653" s="72" t="s">
        <v>50</v>
      </c>
      <c r="B653" s="73" t="s">
        <v>51</v>
      </c>
      <c r="C653" s="73"/>
      <c r="D653" s="73">
        <v>5</v>
      </c>
      <c r="E653" s="73"/>
      <c r="F653" s="74"/>
    </row>
    <row r="654" spans="1:6" ht="23.25" customHeight="1">
      <c r="A654" s="72" t="s">
        <v>52</v>
      </c>
      <c r="B654" s="73"/>
      <c r="C654" s="73">
        <v>6</v>
      </c>
      <c r="D654" s="73"/>
      <c r="E654" s="73"/>
      <c r="F654" s="74">
        <v>5</v>
      </c>
    </row>
    <row r="655" spans="1:6" ht="23.25" customHeight="1">
      <c r="A655" s="72" t="s">
        <v>53</v>
      </c>
      <c r="B655" s="73"/>
      <c r="C655" s="73"/>
      <c r="D655" s="73"/>
      <c r="E655" s="73"/>
      <c r="F655" s="74"/>
    </row>
    <row r="656" spans="1:6" ht="23.25" customHeight="1">
      <c r="A656" s="72" t="s">
        <v>54</v>
      </c>
      <c r="B656" s="73">
        <v>5</v>
      </c>
      <c r="C656" s="73"/>
      <c r="D656" s="73"/>
      <c r="E656" s="73"/>
      <c r="F656" s="74">
        <v>6</v>
      </c>
    </row>
    <row r="657" spans="1:6" ht="23.25" customHeight="1">
      <c r="A657" s="72" t="s">
        <v>55</v>
      </c>
      <c r="B657" s="73" t="s">
        <v>193</v>
      </c>
      <c r="C657" s="73"/>
      <c r="D657" s="73"/>
      <c r="E657" s="73"/>
      <c r="F657" s="74"/>
    </row>
    <row r="658" spans="1:6" ht="23.25" customHeight="1">
      <c r="A658" s="75" t="s">
        <v>56</v>
      </c>
      <c r="B658" s="76">
        <v>6</v>
      </c>
      <c r="C658" s="76"/>
      <c r="D658" s="76"/>
      <c r="E658" s="76">
        <v>5</v>
      </c>
      <c r="F658" s="77"/>
    </row>
    <row r="659" spans="1:6" ht="23.25" customHeight="1">
      <c r="E659" s="95" t="s">
        <v>188</v>
      </c>
      <c r="F659" s="95"/>
    </row>
    <row r="660" spans="1:6" ht="23.25" customHeight="1"/>
    <row r="661" spans="1:6" ht="23.25" customHeight="1">
      <c r="A661" s="68" t="s">
        <v>238</v>
      </c>
      <c r="B661" s="99" t="s">
        <v>37</v>
      </c>
      <c r="C661" s="99"/>
      <c r="D661" s="99"/>
      <c r="E661" s="99"/>
      <c r="F661" s="99"/>
    </row>
    <row r="662" spans="1:6" ht="23.25" customHeight="1">
      <c r="A662" s="68" t="s">
        <v>239</v>
      </c>
      <c r="B662" s="100"/>
      <c r="C662" s="100"/>
      <c r="D662" s="100"/>
      <c r="E662" s="100"/>
      <c r="F662" s="100"/>
    </row>
    <row r="663" spans="1:6" ht="23.25" customHeight="1">
      <c r="A663" s="69" t="s">
        <v>39</v>
      </c>
      <c r="B663" s="70" t="s">
        <v>40</v>
      </c>
      <c r="C663" s="70" t="s">
        <v>41</v>
      </c>
      <c r="D663" s="70" t="s">
        <v>42</v>
      </c>
      <c r="E663" s="70" t="s">
        <v>43</v>
      </c>
      <c r="F663" s="71" t="s">
        <v>44</v>
      </c>
    </row>
    <row r="664" spans="1:6" ht="23.25" customHeight="1">
      <c r="A664" s="72" t="s">
        <v>45</v>
      </c>
      <c r="B664" s="73"/>
      <c r="C664" s="73"/>
      <c r="D664" s="73"/>
      <c r="E664" s="73"/>
      <c r="F664" s="74">
        <v>5</v>
      </c>
    </row>
    <row r="665" spans="1:6" ht="23.25" customHeight="1">
      <c r="A665" s="72" t="s">
        <v>46</v>
      </c>
      <c r="B665" s="73">
        <v>1</v>
      </c>
      <c r="C665" s="73"/>
      <c r="D665" s="73"/>
      <c r="E665" s="73"/>
      <c r="F665" s="74"/>
    </row>
    <row r="666" spans="1:6" ht="23.25" customHeight="1">
      <c r="A666" s="72" t="s">
        <v>47</v>
      </c>
      <c r="B666" s="73"/>
      <c r="C666" s="73"/>
      <c r="D666" s="73"/>
      <c r="E666" s="73">
        <v>1</v>
      </c>
      <c r="F666" s="74"/>
    </row>
    <row r="667" spans="1:6" ht="23.25" customHeight="1">
      <c r="A667" s="72" t="s">
        <v>48</v>
      </c>
      <c r="B667" s="73" t="s">
        <v>49</v>
      </c>
      <c r="C667" s="73"/>
      <c r="D667" s="73"/>
      <c r="E667" s="73"/>
      <c r="F667" s="74"/>
    </row>
    <row r="668" spans="1:6" ht="23.25" customHeight="1">
      <c r="A668" s="72" t="s">
        <v>50</v>
      </c>
      <c r="B668" s="73" t="s">
        <v>51</v>
      </c>
      <c r="C668" s="73">
        <v>5</v>
      </c>
      <c r="D668" s="73"/>
      <c r="E668" s="73"/>
      <c r="F668" s="74"/>
    </row>
    <row r="669" spans="1:6" ht="23.25" customHeight="1">
      <c r="A669" s="72" t="s">
        <v>52</v>
      </c>
      <c r="B669" s="73"/>
      <c r="C669" s="73"/>
      <c r="D669" s="73">
        <v>5</v>
      </c>
      <c r="E669" s="73"/>
      <c r="F669" s="74"/>
    </row>
    <row r="670" spans="1:6" ht="23.25" customHeight="1">
      <c r="A670" s="72" t="s">
        <v>53</v>
      </c>
      <c r="B670" s="73">
        <v>5</v>
      </c>
      <c r="C670" s="73"/>
      <c r="D670" s="73"/>
      <c r="E670" s="73"/>
      <c r="F670" s="74"/>
    </row>
    <row r="671" spans="1:6" ht="23.25" customHeight="1">
      <c r="A671" s="72" t="s">
        <v>54</v>
      </c>
      <c r="B671" s="73"/>
      <c r="C671" s="73">
        <v>1</v>
      </c>
      <c r="D671" s="73">
        <v>1</v>
      </c>
      <c r="E671" s="73"/>
      <c r="F671" s="74"/>
    </row>
    <row r="672" spans="1:6" ht="23.25" customHeight="1">
      <c r="A672" s="72" t="s">
        <v>55</v>
      </c>
      <c r="B672" s="73"/>
      <c r="C672" s="73"/>
      <c r="D672" s="73"/>
      <c r="E672" s="73">
        <v>5</v>
      </c>
      <c r="F672" s="74"/>
    </row>
    <row r="673" spans="1:6" ht="23.25" customHeight="1">
      <c r="A673" s="75" t="s">
        <v>56</v>
      </c>
      <c r="B673" s="76"/>
      <c r="C673" s="76"/>
      <c r="D673" s="76"/>
      <c r="E673" s="76"/>
      <c r="F673" s="77">
        <v>1</v>
      </c>
    </row>
    <row r="674" spans="1:6" ht="23.25" customHeight="1">
      <c r="E674" s="95" t="s">
        <v>188</v>
      </c>
      <c r="F674" s="95"/>
    </row>
    <row r="675" spans="1:6" ht="23.25" customHeight="1"/>
    <row r="676" spans="1:6" ht="23.25" customHeight="1">
      <c r="A676" s="68" t="s">
        <v>240</v>
      </c>
      <c r="B676" s="99" t="s">
        <v>37</v>
      </c>
      <c r="C676" s="99"/>
      <c r="D676" s="99"/>
      <c r="E676" s="99"/>
      <c r="F676" s="99"/>
    </row>
    <row r="677" spans="1:6" ht="23.25" customHeight="1">
      <c r="A677" s="68" t="s">
        <v>241</v>
      </c>
      <c r="B677" s="100"/>
      <c r="C677" s="100"/>
      <c r="D677" s="100"/>
      <c r="E677" s="100"/>
      <c r="F677" s="100"/>
    </row>
    <row r="678" spans="1:6" ht="23.25" customHeight="1">
      <c r="A678" s="69" t="s">
        <v>39</v>
      </c>
      <c r="B678" s="70" t="s">
        <v>40</v>
      </c>
      <c r="C678" s="70" t="s">
        <v>41</v>
      </c>
      <c r="D678" s="70" t="s">
        <v>42</v>
      </c>
      <c r="E678" s="70" t="s">
        <v>43</v>
      </c>
      <c r="F678" s="71" t="s">
        <v>44</v>
      </c>
    </row>
    <row r="679" spans="1:6" ht="23.25" customHeight="1">
      <c r="A679" s="72" t="s">
        <v>45</v>
      </c>
      <c r="B679" s="73"/>
      <c r="C679" s="73"/>
      <c r="D679" s="73"/>
      <c r="E679" s="73"/>
      <c r="F679" s="74">
        <v>302</v>
      </c>
    </row>
    <row r="680" spans="1:6" ht="23.25" customHeight="1">
      <c r="A680" s="72" t="s">
        <v>46</v>
      </c>
      <c r="B680" s="73"/>
      <c r="C680" s="73"/>
      <c r="D680" s="73"/>
      <c r="E680" s="73"/>
      <c r="F680" s="74"/>
    </row>
    <row r="681" spans="1:6" ht="23.25" customHeight="1">
      <c r="A681" s="72" t="s">
        <v>47</v>
      </c>
      <c r="B681" s="73">
        <v>302</v>
      </c>
      <c r="C681" s="73"/>
      <c r="D681" s="73">
        <v>303</v>
      </c>
      <c r="E681" s="73"/>
      <c r="F681" s="74"/>
    </row>
    <row r="682" spans="1:6" ht="23.25" customHeight="1">
      <c r="A682" s="72" t="s">
        <v>48</v>
      </c>
      <c r="B682" s="73" t="s">
        <v>49</v>
      </c>
      <c r="C682" s="73"/>
      <c r="D682" s="73"/>
      <c r="E682" s="73"/>
      <c r="F682" s="74"/>
    </row>
    <row r="683" spans="1:6" ht="23.25" customHeight="1">
      <c r="A683" s="72" t="s">
        <v>50</v>
      </c>
      <c r="B683" s="73" t="s">
        <v>51</v>
      </c>
      <c r="C683" s="73">
        <v>303</v>
      </c>
      <c r="D683" s="73"/>
      <c r="E683" s="73"/>
      <c r="F683" s="74"/>
    </row>
    <row r="684" spans="1:6" ht="23.25" customHeight="1">
      <c r="A684" s="72" t="s">
        <v>52</v>
      </c>
      <c r="B684" s="73"/>
      <c r="C684" s="73">
        <v>302</v>
      </c>
      <c r="D684" s="73">
        <v>104</v>
      </c>
      <c r="E684" s="73">
        <v>303</v>
      </c>
      <c r="F684" s="74"/>
    </row>
    <row r="685" spans="1:6" ht="23.25" customHeight="1">
      <c r="A685" s="72" t="s">
        <v>53</v>
      </c>
      <c r="B685" s="73">
        <v>303</v>
      </c>
      <c r="C685" s="73"/>
      <c r="D685" s="73"/>
      <c r="E685" s="73"/>
      <c r="F685" s="74"/>
    </row>
    <row r="686" spans="1:6" ht="23.25" customHeight="1">
      <c r="A686" s="72" t="s">
        <v>54</v>
      </c>
      <c r="B686" s="73"/>
      <c r="C686" s="73">
        <v>104</v>
      </c>
      <c r="D686" s="73">
        <v>302</v>
      </c>
      <c r="E686" s="73"/>
      <c r="F686" s="74">
        <v>303</v>
      </c>
    </row>
    <row r="687" spans="1:6" ht="23.25" customHeight="1">
      <c r="A687" s="72" t="s">
        <v>55</v>
      </c>
      <c r="B687" s="73"/>
      <c r="C687" s="73"/>
      <c r="D687" s="73"/>
      <c r="E687" s="73">
        <v>302</v>
      </c>
      <c r="F687" s="74">
        <v>104</v>
      </c>
    </row>
    <row r="688" spans="1:6" ht="23.25" customHeight="1">
      <c r="A688" s="75" t="s">
        <v>56</v>
      </c>
      <c r="B688" s="76"/>
      <c r="C688" s="76"/>
      <c r="D688" s="76"/>
      <c r="E688" s="76"/>
      <c r="F688" s="77"/>
    </row>
    <row r="689" spans="1:6" ht="23.25" customHeight="1">
      <c r="E689" s="95" t="s">
        <v>188</v>
      </c>
      <c r="F689" s="95"/>
    </row>
    <row r="690" spans="1:6" ht="23.25" customHeight="1"/>
    <row r="691" spans="1:6" ht="23.25" customHeight="1">
      <c r="A691" s="68" t="s">
        <v>13</v>
      </c>
      <c r="B691" s="99" t="s">
        <v>37</v>
      </c>
      <c r="C691" s="99"/>
      <c r="D691" s="99"/>
      <c r="E691" s="99"/>
      <c r="F691" s="99"/>
    </row>
    <row r="692" spans="1:6" ht="23.25" customHeight="1">
      <c r="A692" s="68" t="s">
        <v>239</v>
      </c>
      <c r="B692" s="100"/>
      <c r="C692" s="100"/>
      <c r="D692" s="100"/>
      <c r="E692" s="100"/>
      <c r="F692" s="100"/>
    </row>
    <row r="693" spans="1:6" ht="23.25" customHeight="1">
      <c r="A693" s="69" t="s">
        <v>39</v>
      </c>
      <c r="B693" s="70" t="s">
        <v>40</v>
      </c>
      <c r="C693" s="70" t="s">
        <v>41</v>
      </c>
      <c r="D693" s="70" t="s">
        <v>42</v>
      </c>
      <c r="E693" s="70" t="s">
        <v>43</v>
      </c>
      <c r="F693" s="71" t="s">
        <v>44</v>
      </c>
    </row>
    <row r="694" spans="1:6" ht="23.25" customHeight="1">
      <c r="A694" s="72" t="s">
        <v>45</v>
      </c>
      <c r="B694" s="73"/>
      <c r="C694" s="73">
        <v>4</v>
      </c>
      <c r="D694" s="73"/>
      <c r="E694" s="73"/>
      <c r="F694" s="74"/>
    </row>
    <row r="695" spans="1:6" ht="23.25" customHeight="1">
      <c r="A695" s="72" t="s">
        <v>46</v>
      </c>
      <c r="B695" s="73"/>
      <c r="C695" s="73"/>
      <c r="D695" s="73"/>
      <c r="E695" s="73"/>
      <c r="F695" s="74"/>
    </row>
    <row r="696" spans="1:6" ht="23.25" customHeight="1">
      <c r="A696" s="72" t="s">
        <v>47</v>
      </c>
      <c r="B696" s="73">
        <v>10</v>
      </c>
      <c r="C696" s="73"/>
      <c r="D696" s="73"/>
      <c r="E696" s="73"/>
      <c r="F696" s="74">
        <v>10</v>
      </c>
    </row>
    <row r="697" spans="1:6" ht="23.25" customHeight="1">
      <c r="A697" s="72" t="s">
        <v>48</v>
      </c>
      <c r="B697" s="73" t="s">
        <v>49</v>
      </c>
      <c r="C697" s="73"/>
      <c r="D697" s="73"/>
      <c r="E697" s="73"/>
      <c r="F697" s="74"/>
    </row>
    <row r="698" spans="1:6" ht="23.25" customHeight="1">
      <c r="A698" s="72" t="s">
        <v>50</v>
      </c>
      <c r="B698" s="73" t="s">
        <v>51</v>
      </c>
      <c r="C698" s="73"/>
      <c r="D698" s="73"/>
      <c r="E698" s="73"/>
      <c r="F698" s="74">
        <v>4</v>
      </c>
    </row>
    <row r="699" spans="1:6" ht="23.25" customHeight="1">
      <c r="A699" s="72" t="s">
        <v>52</v>
      </c>
      <c r="B699" s="73"/>
      <c r="C699" s="73"/>
      <c r="D699" s="73">
        <v>4</v>
      </c>
      <c r="E699" s="73">
        <v>10</v>
      </c>
      <c r="F699" s="74"/>
    </row>
    <row r="700" spans="1:6" ht="23.25" customHeight="1">
      <c r="A700" s="72" t="s">
        <v>53</v>
      </c>
      <c r="B700" s="73"/>
      <c r="C700" s="73"/>
      <c r="D700" s="73"/>
      <c r="E700" s="73"/>
      <c r="F700" s="74"/>
    </row>
    <row r="701" spans="1:6" ht="23.25" customHeight="1">
      <c r="A701" s="72" t="s">
        <v>54</v>
      </c>
      <c r="B701" s="73"/>
      <c r="C701" s="73">
        <v>10</v>
      </c>
      <c r="D701" s="73">
        <v>10</v>
      </c>
      <c r="E701" s="73">
        <v>4</v>
      </c>
      <c r="F701" s="74"/>
    </row>
    <row r="702" spans="1:6" ht="23.25" customHeight="1">
      <c r="A702" s="72" t="s">
        <v>55</v>
      </c>
      <c r="B702" s="73" t="s">
        <v>193</v>
      </c>
      <c r="C702" s="73"/>
      <c r="D702" s="73"/>
      <c r="E702" s="73"/>
      <c r="F702" s="74"/>
    </row>
    <row r="703" spans="1:6" ht="23.25" customHeight="1">
      <c r="A703" s="75" t="s">
        <v>56</v>
      </c>
      <c r="B703" s="76">
        <v>4</v>
      </c>
      <c r="C703" s="76"/>
      <c r="D703" s="76"/>
      <c r="E703" s="76"/>
      <c r="F703" s="77"/>
    </row>
    <row r="704" spans="1:6" ht="23.25" customHeight="1">
      <c r="E704" s="95" t="s">
        <v>188</v>
      </c>
      <c r="F704" s="95"/>
    </row>
    <row r="705" spans="1:6" ht="23.25" customHeight="1"/>
    <row r="706" spans="1:6" ht="23.25" customHeight="1">
      <c r="A706" s="68" t="s">
        <v>122</v>
      </c>
      <c r="B706" s="99" t="s">
        <v>37</v>
      </c>
      <c r="C706" s="99"/>
      <c r="D706" s="99"/>
      <c r="E706" s="99"/>
      <c r="F706" s="99"/>
    </row>
    <row r="707" spans="1:6" ht="23.25" customHeight="1">
      <c r="A707" s="68" t="s">
        <v>241</v>
      </c>
      <c r="B707" s="100"/>
      <c r="C707" s="100"/>
      <c r="D707" s="100"/>
      <c r="E707" s="100"/>
      <c r="F707" s="100"/>
    </row>
    <row r="708" spans="1:6" ht="23.25" customHeight="1">
      <c r="A708" s="69" t="s">
        <v>39</v>
      </c>
      <c r="B708" s="70" t="s">
        <v>40</v>
      </c>
      <c r="C708" s="70" t="s">
        <v>41</v>
      </c>
      <c r="D708" s="70" t="s">
        <v>42</v>
      </c>
      <c r="E708" s="70" t="s">
        <v>43</v>
      </c>
      <c r="F708" s="71" t="s">
        <v>44</v>
      </c>
    </row>
    <row r="709" spans="1:6" ht="23.25" customHeight="1">
      <c r="A709" s="72" t="s">
        <v>45</v>
      </c>
      <c r="B709" s="73"/>
      <c r="C709" s="73"/>
      <c r="D709" s="73">
        <v>307</v>
      </c>
      <c r="E709" s="73"/>
      <c r="F709" s="74">
        <v>308</v>
      </c>
    </row>
    <row r="710" spans="1:6" ht="23.25" customHeight="1">
      <c r="A710" s="72" t="s">
        <v>46</v>
      </c>
      <c r="B710" s="73"/>
      <c r="C710" s="73"/>
      <c r="D710" s="73"/>
      <c r="E710" s="73">
        <v>102</v>
      </c>
      <c r="F710" s="74"/>
    </row>
    <row r="711" spans="1:6" ht="23.25" customHeight="1">
      <c r="A711" s="72" t="s">
        <v>47</v>
      </c>
      <c r="B711" s="73">
        <v>102</v>
      </c>
      <c r="C711" s="73">
        <v>307</v>
      </c>
      <c r="D711" s="73"/>
      <c r="E711" s="73"/>
      <c r="F711" s="74">
        <v>102</v>
      </c>
    </row>
    <row r="712" spans="1:6" ht="23.25" customHeight="1">
      <c r="A712" s="72" t="s">
        <v>48</v>
      </c>
      <c r="B712" s="73" t="s">
        <v>49</v>
      </c>
      <c r="C712" s="73"/>
      <c r="D712" s="73"/>
      <c r="E712" s="73"/>
      <c r="F712" s="74"/>
    </row>
    <row r="713" spans="1:6" ht="23.25" customHeight="1">
      <c r="A713" s="72" t="s">
        <v>50</v>
      </c>
      <c r="B713" s="73" t="s">
        <v>51</v>
      </c>
      <c r="C713" s="73">
        <v>102</v>
      </c>
      <c r="D713" s="73">
        <v>308</v>
      </c>
      <c r="E713" s="73"/>
      <c r="F713" s="74"/>
    </row>
    <row r="714" spans="1:6" ht="23.25" customHeight="1">
      <c r="A714" s="72" t="s">
        <v>52</v>
      </c>
      <c r="B714" s="73">
        <v>307</v>
      </c>
      <c r="C714" s="73">
        <v>308</v>
      </c>
      <c r="D714" s="73"/>
      <c r="E714" s="73"/>
      <c r="F714" s="74"/>
    </row>
    <row r="715" spans="1:6" ht="23.25" customHeight="1">
      <c r="A715" s="72" t="s">
        <v>53</v>
      </c>
      <c r="B715" s="73">
        <v>308</v>
      </c>
      <c r="C715" s="73"/>
      <c r="D715" s="73"/>
      <c r="E715" s="73"/>
      <c r="F715" s="74">
        <v>307</v>
      </c>
    </row>
    <row r="716" spans="1:6" ht="23.25" customHeight="1">
      <c r="A716" s="72" t="s">
        <v>54</v>
      </c>
      <c r="B716" s="73"/>
      <c r="C716" s="73"/>
      <c r="D716" s="73">
        <v>102</v>
      </c>
      <c r="E716" s="73">
        <v>308</v>
      </c>
      <c r="F716" s="74"/>
    </row>
    <row r="717" spans="1:6" ht="23.25" customHeight="1">
      <c r="A717" s="72" t="s">
        <v>55</v>
      </c>
      <c r="B717" s="73"/>
      <c r="C717" s="73"/>
      <c r="D717" s="73"/>
      <c r="E717" s="73"/>
      <c r="F717" s="74"/>
    </row>
    <row r="718" spans="1:6" ht="23.25" customHeight="1">
      <c r="A718" s="75" t="s">
        <v>56</v>
      </c>
      <c r="B718" s="76"/>
      <c r="C718" s="76"/>
      <c r="D718" s="76"/>
      <c r="E718" s="76">
        <v>307</v>
      </c>
      <c r="F718" s="77"/>
    </row>
    <row r="719" spans="1:6" ht="23.25" customHeight="1">
      <c r="E719" s="95" t="s">
        <v>57</v>
      </c>
      <c r="F719" s="95"/>
    </row>
    <row r="720" spans="1:6" ht="23.25" customHeight="1"/>
    <row r="721" spans="1:6" ht="23.25" customHeight="1">
      <c r="A721" s="68" t="s">
        <v>120</v>
      </c>
      <c r="B721" s="99" t="s">
        <v>37</v>
      </c>
      <c r="C721" s="99"/>
      <c r="D721" s="99"/>
      <c r="E721" s="99"/>
      <c r="F721" s="99"/>
    </row>
    <row r="722" spans="1:6" ht="23.25" customHeight="1">
      <c r="A722" s="68" t="s">
        <v>241</v>
      </c>
      <c r="B722" s="100"/>
      <c r="C722" s="100"/>
      <c r="D722" s="100"/>
      <c r="E722" s="100"/>
      <c r="F722" s="100"/>
    </row>
    <row r="723" spans="1:6" ht="23.25" customHeight="1">
      <c r="A723" s="69" t="s">
        <v>39</v>
      </c>
      <c r="B723" s="70" t="s">
        <v>40</v>
      </c>
      <c r="C723" s="70" t="s">
        <v>41</v>
      </c>
      <c r="D723" s="70" t="s">
        <v>42</v>
      </c>
      <c r="E723" s="70" t="s">
        <v>43</v>
      </c>
      <c r="F723" s="71" t="s">
        <v>44</v>
      </c>
    </row>
    <row r="724" spans="1:6" ht="23.25" customHeight="1">
      <c r="A724" s="72" t="s">
        <v>45</v>
      </c>
      <c r="B724" s="73">
        <v>309</v>
      </c>
      <c r="C724" s="73"/>
      <c r="D724" s="73">
        <v>101</v>
      </c>
      <c r="E724" s="73"/>
      <c r="F724" s="74"/>
    </row>
    <row r="725" spans="1:6" ht="23.25" customHeight="1">
      <c r="A725" s="72" t="s">
        <v>46</v>
      </c>
      <c r="B725" s="73"/>
      <c r="C725" s="73"/>
      <c r="D725" s="73"/>
      <c r="E725" s="73"/>
      <c r="F725" s="74"/>
    </row>
    <row r="726" spans="1:6" ht="23.25" customHeight="1">
      <c r="A726" s="72" t="s">
        <v>47</v>
      </c>
      <c r="B726" s="73"/>
      <c r="C726" s="73"/>
      <c r="D726" s="73">
        <v>309</v>
      </c>
      <c r="E726" s="73"/>
      <c r="F726" s="74"/>
    </row>
    <row r="727" spans="1:6" ht="23.25" customHeight="1">
      <c r="A727" s="72" t="s">
        <v>48</v>
      </c>
      <c r="B727" s="73" t="s">
        <v>49</v>
      </c>
      <c r="C727" s="73"/>
      <c r="D727" s="73"/>
      <c r="E727" s="73"/>
      <c r="F727" s="74"/>
    </row>
    <row r="728" spans="1:6" ht="23.25" customHeight="1">
      <c r="A728" s="72" t="s">
        <v>50</v>
      </c>
      <c r="B728" s="73" t="s">
        <v>51</v>
      </c>
      <c r="C728" s="73"/>
      <c r="D728" s="73"/>
      <c r="E728" s="73"/>
      <c r="F728" s="74">
        <v>309</v>
      </c>
    </row>
    <row r="729" spans="1:6" ht="23.25" customHeight="1">
      <c r="A729" s="72" t="s">
        <v>52</v>
      </c>
      <c r="B729" s="73"/>
      <c r="C729" s="73">
        <v>309</v>
      </c>
      <c r="D729" s="73"/>
      <c r="E729" s="73"/>
      <c r="F729" s="74"/>
    </row>
    <row r="730" spans="1:6" ht="23.25" customHeight="1">
      <c r="A730" s="72" t="s">
        <v>53</v>
      </c>
      <c r="B730" s="73"/>
      <c r="C730" s="73"/>
      <c r="D730" s="73"/>
      <c r="E730" s="73">
        <v>309</v>
      </c>
      <c r="F730" s="74">
        <v>101</v>
      </c>
    </row>
    <row r="731" spans="1:6" ht="23.25" customHeight="1">
      <c r="A731" s="72" t="s">
        <v>54</v>
      </c>
      <c r="B731" s="73"/>
      <c r="C731" s="73"/>
      <c r="D731" s="73"/>
      <c r="E731" s="73"/>
      <c r="F731" s="74"/>
    </row>
    <row r="732" spans="1:6" ht="23.25" customHeight="1">
      <c r="A732" s="72" t="s">
        <v>55</v>
      </c>
      <c r="B732" s="73"/>
      <c r="C732" s="73"/>
      <c r="D732" s="73"/>
      <c r="E732" s="73"/>
      <c r="F732" s="74"/>
    </row>
    <row r="733" spans="1:6" ht="23.25" customHeight="1">
      <c r="A733" s="75" t="s">
        <v>56</v>
      </c>
      <c r="B733" s="76"/>
      <c r="C733" s="76"/>
      <c r="D733" s="76"/>
      <c r="E733" s="76"/>
      <c r="F733" s="77"/>
    </row>
    <row r="734" spans="1:6" ht="23.25" customHeight="1">
      <c r="E734" s="95" t="s">
        <v>57</v>
      </c>
      <c r="F734" s="95"/>
    </row>
    <row r="735" spans="1:6" ht="23.25" customHeight="1"/>
    <row r="736" spans="1:6" ht="23.25" customHeight="1">
      <c r="A736" s="68" t="s">
        <v>242</v>
      </c>
      <c r="B736" s="99" t="s">
        <v>37</v>
      </c>
      <c r="C736" s="99"/>
      <c r="D736" s="99"/>
      <c r="E736" s="99"/>
      <c r="F736" s="99"/>
    </row>
    <row r="737" spans="1:6" ht="23.25" customHeight="1">
      <c r="A737" s="68" t="s">
        <v>243</v>
      </c>
      <c r="B737" s="100"/>
      <c r="C737" s="100"/>
      <c r="D737" s="100"/>
      <c r="E737" s="100"/>
      <c r="F737" s="100"/>
    </row>
    <row r="738" spans="1:6" ht="23.25" customHeight="1">
      <c r="A738" s="69" t="s">
        <v>39</v>
      </c>
      <c r="B738" s="70" t="s">
        <v>40</v>
      </c>
      <c r="C738" s="70" t="s">
        <v>41</v>
      </c>
      <c r="D738" s="70" t="s">
        <v>42</v>
      </c>
      <c r="E738" s="70" t="s">
        <v>43</v>
      </c>
      <c r="F738" s="71" t="s">
        <v>44</v>
      </c>
    </row>
    <row r="739" spans="1:6" ht="23.25" customHeight="1">
      <c r="A739" s="72" t="s">
        <v>45</v>
      </c>
      <c r="B739" s="73"/>
      <c r="C739" s="73"/>
      <c r="D739" s="73"/>
      <c r="E739" s="73"/>
      <c r="F739" s="74"/>
    </row>
    <row r="740" spans="1:6" ht="23.25" customHeight="1">
      <c r="A740" s="72" t="s">
        <v>46</v>
      </c>
      <c r="B740" s="73"/>
      <c r="C740" s="73"/>
      <c r="D740" s="73" t="s">
        <v>49</v>
      </c>
      <c r="E740" s="73"/>
      <c r="F740" s="74"/>
    </row>
    <row r="741" spans="1:6" ht="23.25" customHeight="1">
      <c r="A741" s="72" t="s">
        <v>47</v>
      </c>
      <c r="B741" s="73"/>
      <c r="C741" s="73"/>
      <c r="D741" s="73" t="s">
        <v>51</v>
      </c>
      <c r="E741" s="73"/>
      <c r="F741" s="74"/>
    </row>
    <row r="742" spans="1:6" ht="23.25" customHeight="1">
      <c r="A742" s="72" t="s">
        <v>48</v>
      </c>
      <c r="B742" s="73"/>
      <c r="C742" s="73"/>
      <c r="D742" s="73"/>
      <c r="E742" s="73"/>
      <c r="F742" s="74"/>
    </row>
    <row r="743" spans="1:6" ht="23.25" customHeight="1">
      <c r="A743" s="72" t="s">
        <v>50</v>
      </c>
      <c r="B743" s="73"/>
      <c r="C743" s="73"/>
      <c r="D743" s="73"/>
      <c r="E743" s="73"/>
      <c r="F743" s="74"/>
    </row>
    <row r="744" spans="1:6" ht="23.25" customHeight="1">
      <c r="A744" s="72" t="s">
        <v>52</v>
      </c>
      <c r="B744" s="73"/>
      <c r="C744" s="73"/>
      <c r="D744" s="73"/>
      <c r="E744" s="73"/>
      <c r="F744" s="74"/>
    </row>
    <row r="745" spans="1:6" ht="23.25" customHeight="1">
      <c r="A745" s="72" t="s">
        <v>53</v>
      </c>
      <c r="B745" s="73"/>
      <c r="C745" s="73"/>
      <c r="D745" s="73"/>
      <c r="E745" s="73"/>
      <c r="F745" s="74"/>
    </row>
    <row r="746" spans="1:6" ht="23.25" customHeight="1">
      <c r="A746" s="72" t="s">
        <v>54</v>
      </c>
      <c r="B746" s="73"/>
      <c r="C746" s="73"/>
      <c r="D746" s="73"/>
      <c r="E746" s="73"/>
      <c r="F746" s="74"/>
    </row>
    <row r="747" spans="1:6" ht="23.25" customHeight="1">
      <c r="A747" s="72" t="s">
        <v>55</v>
      </c>
      <c r="B747" s="73"/>
      <c r="C747" s="73"/>
      <c r="D747" s="73"/>
      <c r="E747" s="73">
        <v>1</v>
      </c>
      <c r="F747" s="74"/>
    </row>
    <row r="748" spans="1:6" ht="23.25" customHeight="1">
      <c r="A748" s="75" t="s">
        <v>56</v>
      </c>
      <c r="B748" s="76"/>
      <c r="C748" s="76">
        <v>1</v>
      </c>
      <c r="D748" s="76"/>
      <c r="E748" s="76"/>
      <c r="F748" s="77"/>
    </row>
    <row r="749" spans="1:6" ht="23.25" customHeight="1">
      <c r="E749" s="95" t="s">
        <v>188</v>
      </c>
      <c r="F749" s="95"/>
    </row>
    <row r="750" spans="1:6" ht="23.25" customHeight="1"/>
    <row r="751" spans="1:6" ht="23.25" customHeight="1">
      <c r="A751" s="68" t="s">
        <v>244</v>
      </c>
      <c r="B751" s="99" t="s">
        <v>37</v>
      </c>
      <c r="C751" s="99"/>
      <c r="D751" s="99"/>
      <c r="E751" s="99"/>
      <c r="F751" s="99"/>
    </row>
    <row r="752" spans="1:6" ht="23.25" customHeight="1">
      <c r="A752" s="68" t="s">
        <v>243</v>
      </c>
      <c r="B752" s="100"/>
      <c r="C752" s="100"/>
      <c r="D752" s="100"/>
      <c r="E752" s="100"/>
      <c r="F752" s="100"/>
    </row>
    <row r="753" spans="1:6" ht="23.25" customHeight="1">
      <c r="A753" s="69" t="s">
        <v>39</v>
      </c>
      <c r="B753" s="70" t="s">
        <v>40</v>
      </c>
      <c r="C753" s="70" t="s">
        <v>41</v>
      </c>
      <c r="D753" s="70" t="s">
        <v>42</v>
      </c>
      <c r="E753" s="70" t="s">
        <v>43</v>
      </c>
      <c r="F753" s="71" t="s">
        <v>44</v>
      </c>
    </row>
    <row r="754" spans="1:6" ht="23.25" customHeight="1">
      <c r="A754" s="72" t="s">
        <v>45</v>
      </c>
      <c r="B754" s="73"/>
      <c r="C754" s="73"/>
      <c r="D754" s="73"/>
      <c r="E754" s="73"/>
      <c r="F754" s="74"/>
    </row>
    <row r="755" spans="1:6" ht="23.25" customHeight="1">
      <c r="A755" s="72" t="s">
        <v>46</v>
      </c>
      <c r="B755" s="73"/>
      <c r="C755" s="73"/>
      <c r="D755" s="73" t="s">
        <v>49</v>
      </c>
      <c r="E755" s="73"/>
      <c r="F755" s="74"/>
    </row>
    <row r="756" spans="1:6" ht="23.25" customHeight="1">
      <c r="A756" s="72" t="s">
        <v>47</v>
      </c>
      <c r="B756" s="73"/>
      <c r="C756" s="73"/>
      <c r="D756" s="73" t="s">
        <v>51</v>
      </c>
      <c r="E756" s="73"/>
      <c r="F756" s="74"/>
    </row>
    <row r="757" spans="1:6" ht="23.25" customHeight="1">
      <c r="A757" s="72" t="s">
        <v>48</v>
      </c>
      <c r="B757" s="73"/>
      <c r="C757" s="73"/>
      <c r="D757" s="73"/>
      <c r="E757" s="73"/>
      <c r="F757" s="74"/>
    </row>
    <row r="758" spans="1:6" ht="23.25" customHeight="1">
      <c r="A758" s="72" t="s">
        <v>50</v>
      </c>
      <c r="B758" s="73">
        <v>2</v>
      </c>
      <c r="C758" s="73"/>
      <c r="D758" s="73"/>
      <c r="E758" s="73"/>
      <c r="F758" s="74"/>
    </row>
    <row r="759" spans="1:6" ht="23.25" customHeight="1">
      <c r="A759" s="72" t="s">
        <v>52</v>
      </c>
      <c r="B759" s="73"/>
      <c r="C759" s="73">
        <v>5</v>
      </c>
      <c r="D759" s="73"/>
      <c r="E759" s="73"/>
      <c r="F759" s="74">
        <v>6</v>
      </c>
    </row>
    <row r="760" spans="1:6" ht="23.25" customHeight="1">
      <c r="A760" s="72" t="s">
        <v>53</v>
      </c>
      <c r="B760" s="73"/>
      <c r="C760" s="73"/>
      <c r="D760" s="73">
        <v>6</v>
      </c>
      <c r="E760" s="73"/>
      <c r="F760" s="74"/>
    </row>
    <row r="761" spans="1:6" ht="23.25" customHeight="1">
      <c r="A761" s="72" t="s">
        <v>54</v>
      </c>
      <c r="B761" s="73">
        <v>4</v>
      </c>
      <c r="C761" s="73"/>
      <c r="D761" s="73">
        <v>4</v>
      </c>
      <c r="E761" s="73">
        <v>3</v>
      </c>
      <c r="F761" s="74"/>
    </row>
    <row r="762" spans="1:6" ht="23.25" customHeight="1">
      <c r="A762" s="72" t="s">
        <v>55</v>
      </c>
      <c r="B762" s="73"/>
      <c r="C762" s="73"/>
      <c r="D762" s="73"/>
      <c r="E762" s="73"/>
      <c r="F762" s="74"/>
    </row>
    <row r="763" spans="1:6" ht="23.25" customHeight="1">
      <c r="A763" s="75" t="s">
        <v>56</v>
      </c>
      <c r="B763" s="76"/>
      <c r="C763" s="76">
        <v>3</v>
      </c>
      <c r="D763" s="76"/>
      <c r="E763" s="76">
        <v>2</v>
      </c>
      <c r="F763" s="77">
        <v>5</v>
      </c>
    </row>
    <row r="764" spans="1:6" ht="23.25" customHeight="1">
      <c r="E764" s="95" t="s">
        <v>188</v>
      </c>
      <c r="F764" s="95"/>
    </row>
    <row r="765" spans="1:6" ht="23.25" customHeight="1"/>
    <row r="766" spans="1:6" ht="23.25" customHeight="1">
      <c r="A766" s="68" t="s">
        <v>245</v>
      </c>
      <c r="B766" s="99" t="s">
        <v>37</v>
      </c>
      <c r="C766" s="99"/>
      <c r="D766" s="99"/>
      <c r="E766" s="99"/>
      <c r="F766" s="99"/>
    </row>
    <row r="767" spans="1:6" ht="23.25" customHeight="1">
      <c r="A767" s="68" t="s">
        <v>243</v>
      </c>
      <c r="B767" s="100"/>
      <c r="C767" s="100"/>
      <c r="D767" s="100"/>
      <c r="E767" s="100"/>
      <c r="F767" s="100"/>
    </row>
    <row r="768" spans="1:6" ht="23.25" customHeight="1">
      <c r="A768" s="69" t="s">
        <v>39</v>
      </c>
      <c r="B768" s="70" t="s">
        <v>40</v>
      </c>
      <c r="C768" s="70" t="s">
        <v>41</v>
      </c>
      <c r="D768" s="70" t="s">
        <v>42</v>
      </c>
      <c r="E768" s="70" t="s">
        <v>43</v>
      </c>
      <c r="F768" s="71" t="s">
        <v>44</v>
      </c>
    </row>
    <row r="769" spans="1:6" ht="23.25" customHeight="1">
      <c r="A769" s="72" t="s">
        <v>45</v>
      </c>
      <c r="B769" s="73"/>
      <c r="C769" s="73"/>
      <c r="D769" s="73"/>
      <c r="E769" s="73"/>
      <c r="F769" s="74"/>
    </row>
    <row r="770" spans="1:6" ht="23.25" customHeight="1">
      <c r="A770" s="72" t="s">
        <v>46</v>
      </c>
      <c r="B770" s="73"/>
      <c r="C770" s="73"/>
      <c r="D770" s="73" t="s">
        <v>49</v>
      </c>
      <c r="E770" s="73"/>
      <c r="F770" s="74"/>
    </row>
    <row r="771" spans="1:6" ht="23.25" customHeight="1">
      <c r="A771" s="72" t="s">
        <v>47</v>
      </c>
      <c r="B771" s="73"/>
      <c r="C771" s="73"/>
      <c r="D771" s="73" t="s">
        <v>51</v>
      </c>
      <c r="E771" s="73"/>
      <c r="F771" s="74"/>
    </row>
    <row r="772" spans="1:6" ht="23.25" customHeight="1">
      <c r="A772" s="72" t="s">
        <v>48</v>
      </c>
      <c r="B772" s="73"/>
      <c r="C772" s="73"/>
      <c r="D772" s="73"/>
      <c r="E772" s="73"/>
      <c r="F772" s="74"/>
    </row>
    <row r="773" spans="1:6" ht="23.25" customHeight="1">
      <c r="A773" s="72" t="s">
        <v>50</v>
      </c>
      <c r="B773" s="73">
        <v>9</v>
      </c>
      <c r="C773" s="73"/>
      <c r="D773" s="73"/>
      <c r="E773" s="73">
        <v>10</v>
      </c>
      <c r="F773" s="74"/>
    </row>
    <row r="774" spans="1:6" ht="23.25" customHeight="1">
      <c r="A774" s="72" t="s">
        <v>52</v>
      </c>
      <c r="B774" s="73"/>
      <c r="C774" s="73"/>
      <c r="D774" s="73"/>
      <c r="E774" s="73"/>
      <c r="F774" s="74"/>
    </row>
    <row r="775" spans="1:6" ht="23.25" customHeight="1">
      <c r="A775" s="72" t="s">
        <v>53</v>
      </c>
      <c r="B775" s="73"/>
      <c r="C775" s="73"/>
      <c r="D775" s="73"/>
      <c r="E775" s="73"/>
      <c r="F775" s="74"/>
    </row>
    <row r="776" spans="1:6" ht="23.25" customHeight="1">
      <c r="A776" s="72" t="s">
        <v>54</v>
      </c>
      <c r="B776" s="73"/>
      <c r="C776" s="73"/>
      <c r="D776" s="73">
        <v>7</v>
      </c>
      <c r="E776" s="73"/>
      <c r="F776" s="74">
        <v>8</v>
      </c>
    </row>
    <row r="777" spans="1:6" ht="23.25" customHeight="1">
      <c r="A777" s="72" t="s">
        <v>55</v>
      </c>
      <c r="B777" s="73"/>
      <c r="C777" s="73">
        <v>10</v>
      </c>
      <c r="D777" s="73"/>
      <c r="E777" s="73"/>
      <c r="F777" s="74"/>
    </row>
    <row r="778" spans="1:6" ht="23.25" customHeight="1">
      <c r="A778" s="75" t="s">
        <v>56</v>
      </c>
      <c r="B778" s="76"/>
      <c r="C778" s="76">
        <v>8</v>
      </c>
      <c r="D778" s="76">
        <v>9</v>
      </c>
      <c r="E778" s="76"/>
      <c r="F778" s="77">
        <v>7</v>
      </c>
    </row>
    <row r="779" spans="1:6" ht="23.25" customHeight="1">
      <c r="E779" s="101" t="s">
        <v>144</v>
      </c>
      <c r="F779" s="101"/>
    </row>
  </sheetData>
  <mergeCells count="104">
    <mergeCell ref="B136:F137"/>
    <mergeCell ref="B151:F152"/>
    <mergeCell ref="B166:F167"/>
    <mergeCell ref="B121:F122"/>
    <mergeCell ref="B46:F47"/>
    <mergeCell ref="B61:F62"/>
    <mergeCell ref="B76:F77"/>
    <mergeCell ref="B1:F2"/>
    <mergeCell ref="B16:F17"/>
    <mergeCell ref="B31:F32"/>
    <mergeCell ref="B91:F92"/>
    <mergeCell ref="B106:F107"/>
    <mergeCell ref="B271:F272"/>
    <mergeCell ref="B286:F287"/>
    <mergeCell ref="B301:F302"/>
    <mergeCell ref="B226:F227"/>
    <mergeCell ref="B241:F242"/>
    <mergeCell ref="B256:F257"/>
    <mergeCell ref="B181:F182"/>
    <mergeCell ref="B196:F197"/>
    <mergeCell ref="B211:F212"/>
    <mergeCell ref="B406:F407"/>
    <mergeCell ref="B421:F422"/>
    <mergeCell ref="B436:F437"/>
    <mergeCell ref="B361:F362"/>
    <mergeCell ref="B376:F377"/>
    <mergeCell ref="B391:F392"/>
    <mergeCell ref="B316:F317"/>
    <mergeCell ref="B331:F332"/>
    <mergeCell ref="B346:F347"/>
    <mergeCell ref="B541:F542"/>
    <mergeCell ref="B556:F557"/>
    <mergeCell ref="B571:F572"/>
    <mergeCell ref="B496:F497"/>
    <mergeCell ref="B511:F512"/>
    <mergeCell ref="B526:F527"/>
    <mergeCell ref="B451:F452"/>
    <mergeCell ref="B466:F467"/>
    <mergeCell ref="B481:F482"/>
    <mergeCell ref="B676:F677"/>
    <mergeCell ref="B691:F692"/>
    <mergeCell ref="B706:F707"/>
    <mergeCell ref="B631:F632"/>
    <mergeCell ref="B646:F647"/>
    <mergeCell ref="B661:F662"/>
    <mergeCell ref="B586:F587"/>
    <mergeCell ref="B601:F602"/>
    <mergeCell ref="B616:F617"/>
    <mergeCell ref="E689:F689"/>
    <mergeCell ref="E704:F704"/>
    <mergeCell ref="E719:F719"/>
    <mergeCell ref="E734:F734"/>
    <mergeCell ref="E749:F749"/>
    <mergeCell ref="E764:F764"/>
    <mergeCell ref="E779:F779"/>
    <mergeCell ref="B766:F767"/>
    <mergeCell ref="B721:F722"/>
    <mergeCell ref="B736:F737"/>
    <mergeCell ref="B751:F752"/>
    <mergeCell ref="E554:F554"/>
    <mergeCell ref="E569:F569"/>
    <mergeCell ref="E584:F584"/>
    <mergeCell ref="E599:F599"/>
    <mergeCell ref="E614:F614"/>
    <mergeCell ref="E629:F629"/>
    <mergeCell ref="E644:F644"/>
    <mergeCell ref="E659:F659"/>
    <mergeCell ref="E674:F674"/>
    <mergeCell ref="E419:F419"/>
    <mergeCell ref="E434:F434"/>
    <mergeCell ref="E449:F449"/>
    <mergeCell ref="E464:F464"/>
    <mergeCell ref="E479:F479"/>
    <mergeCell ref="E494:F494"/>
    <mergeCell ref="E509:F509"/>
    <mergeCell ref="E524:F524"/>
    <mergeCell ref="E539:F539"/>
    <mergeCell ref="E284:F284"/>
    <mergeCell ref="E299:F299"/>
    <mergeCell ref="E314:F314"/>
    <mergeCell ref="E329:F329"/>
    <mergeCell ref="E344:F344"/>
    <mergeCell ref="E359:F359"/>
    <mergeCell ref="E374:F374"/>
    <mergeCell ref="E389:F389"/>
    <mergeCell ref="E404:F404"/>
    <mergeCell ref="E149:F149"/>
    <mergeCell ref="E164:F164"/>
    <mergeCell ref="E179:F179"/>
    <mergeCell ref="E194:F194"/>
    <mergeCell ref="E209:F209"/>
    <mergeCell ref="E224:F224"/>
    <mergeCell ref="E239:F239"/>
    <mergeCell ref="E254:F254"/>
    <mergeCell ref="E269:F269"/>
    <mergeCell ref="E14:F14"/>
    <mergeCell ref="E29:F29"/>
    <mergeCell ref="E44:F44"/>
    <mergeCell ref="E59:F59"/>
    <mergeCell ref="E74:F74"/>
    <mergeCell ref="E89:F89"/>
    <mergeCell ref="E104:F104"/>
    <mergeCell ref="E119:F119"/>
    <mergeCell ref="E134:F134"/>
  </mergeCells>
  <phoneticPr fontId="53" type="noConversion"/>
  <conditionalFormatting sqref="A3:A13 B93:F94 A18:A28 A33:A43 A48:A58 A63:A73 A78:A88 A93:A103 A108:A118 A123:A133 A138:A148 A153:A163 A168:A178 A183:A193 A198:A208 A213:A223 A228:A238 A243:A253 A258:A268 A273:A283 A288:A298 A303:A313 A318:A328 A333:A343 A348:A358 A363:A373 A378:A388 A393:A403 A408:A418 A423:A433 A438:A448 A453:A463 B3:F3 B18:F18 B33:F33 B48:F48 B78:F79 B108:F109 B123:F124 B138:F139 B153:F154 B168:F169 B183:F184 B198:F199 B213:F214 B228:F229 B243:F244 B258:F259 B273:F274 B288:F289 B303:F304 B318:F319 B393:F394 B408:F409 B423:F424 B438:F439 B453:F454 B63:F63 A468:A478 A483:A493 A498:A508 A513:A523 A528:A538 A543:A553 A558:A568 A573:A583 A588:A598 A603:A613 A618:A628 A633:A643 A648:A658 A663:A673 A678:A688 A693:A703 A708:A718 A723:A733 A738:A748 A753:A763 B468:F469 B483:F484 B498:F499 B513:F514 B528:F529 B543:F544 B558:F559 B573:F574 B588:F589 B603:F604 B618:F619 B633:F634 B648:F649 B663:F664 B678:F679 B693:F694 B708:F709 B723:F724 B738:F739 B753:F754 B485:B492 B333:F334 B335:B342 B348:F349 B350:B357 B363:F364 B365:B372 B378:F379 B380:B387">
    <cfRule type="expression" dxfId="3" priority="2">
      <formula>#REF!&lt;&gt;""</formula>
    </cfRule>
  </conditionalFormatting>
  <conditionalFormatting sqref="A768:A778 B768:F769">
    <cfRule type="expression" dxfId="2" priority="1">
      <formula>#REF!&lt;&gt;""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topLeftCell="A180" workbookViewId="0">
      <selection activeCell="E166" sqref="E166"/>
    </sheetView>
  </sheetViews>
  <sheetFormatPr defaultColWidth="9.625" defaultRowHeight="14.25"/>
  <cols>
    <col min="1" max="1" width="9.5" style="38" customWidth="1"/>
    <col min="2" max="2" width="11.125" customWidth="1"/>
    <col min="3" max="7" width="11.5" customWidth="1"/>
    <col min="8" max="17" width="9.625" hidden="1" customWidth="1"/>
    <col min="18" max="18" width="9.125" hidden="1" customWidth="1"/>
    <col min="19" max="19" width="10.125" hidden="1" customWidth="1"/>
    <col min="20" max="20" width="8.25" hidden="1" customWidth="1"/>
    <col min="21" max="21" width="10.375" hidden="1" customWidth="1"/>
    <col min="22" max="26" width="15.625" hidden="1" customWidth="1"/>
  </cols>
  <sheetData>
    <row r="1" spans="1:26" ht="23.25" customHeight="1">
      <c r="R1" s="57" t="s">
        <v>246</v>
      </c>
      <c r="S1" s="58">
        <v>44256</v>
      </c>
    </row>
    <row r="2" spans="1:26" ht="23.25" customHeight="1">
      <c r="B2" s="102" t="s">
        <v>247</v>
      </c>
      <c r="C2" s="103"/>
      <c r="D2" s="103"/>
      <c r="E2" s="103"/>
      <c r="F2" s="103"/>
      <c r="G2" s="103"/>
      <c r="T2" s="38"/>
      <c r="U2" s="102" t="s">
        <v>248</v>
      </c>
      <c r="V2" s="103"/>
      <c r="W2" s="103"/>
      <c r="X2" s="103"/>
      <c r="Y2" s="103"/>
      <c r="Z2" s="103"/>
    </row>
    <row r="3" spans="1:26" ht="23.25" customHeight="1">
      <c r="A3" s="39" t="s">
        <v>3</v>
      </c>
      <c r="B3" s="40" t="s">
        <v>39</v>
      </c>
      <c r="C3" s="41" t="s">
        <v>40</v>
      </c>
      <c r="D3" s="41" t="s">
        <v>41</v>
      </c>
      <c r="E3" s="41" t="s">
        <v>42</v>
      </c>
      <c r="F3" s="41" t="s">
        <v>43</v>
      </c>
      <c r="G3" s="41" t="s">
        <v>44</v>
      </c>
      <c r="H3" s="23" t="s">
        <v>249</v>
      </c>
      <c r="I3" s="23" t="s">
        <v>250</v>
      </c>
      <c r="J3" s="23" t="s">
        <v>251</v>
      </c>
      <c r="K3" s="23" t="s">
        <v>252</v>
      </c>
      <c r="L3" s="23" t="s">
        <v>253</v>
      </c>
      <c r="M3" s="23" t="s">
        <v>254</v>
      </c>
      <c r="N3" s="23" t="s">
        <v>255</v>
      </c>
      <c r="O3" s="23" t="s">
        <v>256</v>
      </c>
      <c r="P3" s="23" t="s">
        <v>257</v>
      </c>
      <c r="Q3" s="23" t="s">
        <v>258</v>
      </c>
      <c r="T3" s="39" t="s">
        <v>3</v>
      </c>
      <c r="U3" s="40" t="s">
        <v>39</v>
      </c>
      <c r="V3" s="41" t="s">
        <v>40</v>
      </c>
      <c r="W3" s="41" t="s">
        <v>41</v>
      </c>
      <c r="X3" s="41" t="s">
        <v>42</v>
      </c>
      <c r="Y3" s="41" t="s">
        <v>43</v>
      </c>
      <c r="Z3" s="41" t="s">
        <v>44</v>
      </c>
    </row>
    <row r="4" spans="1:26" ht="23.25" customHeight="1">
      <c r="A4" s="104" t="str">
        <f>ADDRESS(3,COLUMN(),,,"总课表")&amp;":"&amp;ADDRESS(COUNT(#REF!)+2,COLUMN(),)</f>
        <v>总课表!$A$3:$A$2</v>
      </c>
      <c r="B4" s="104"/>
      <c r="C4" s="43" t="str">
        <f>ADDRESS(3,COLUMN(),,,"总课表")&amp;":"&amp;ADDRESS(COUNT(#REF!)+2,COLUMN(),)</f>
        <v>总课表!$C$3:$C$2</v>
      </c>
      <c r="D4" s="44" t="str">
        <f>ADDRESS(3,COLUMN(),,,"总课表")&amp;":"&amp;ADDRESS(COUNT(#REF!)+2,COLUMN(),)</f>
        <v>总课表!$D$3:$D$2</v>
      </c>
      <c r="E4" s="44" t="str">
        <f>ADDRESS(3,COLUMN(),,,"总课表")&amp;":"&amp;ADDRESS(COUNT(#REF!)+2,COLUMN(),)</f>
        <v>总课表!$E$3:$E$2</v>
      </c>
      <c r="F4" s="44" t="str">
        <f>ADDRESS(3,COLUMN(),,,"总课表")&amp;":"&amp;ADDRESS(COUNT(#REF!)+2,COLUMN(),)</f>
        <v>总课表!$F$3:$F$2</v>
      </c>
      <c r="G4" s="44" t="str">
        <f>ADDRESS(3,COLUMN(),,,"总课表")&amp;":"&amp;ADDRESS(COUNT(#REF!)+2,COLUMN(),)</f>
        <v>总课表!$G$3:$G$2</v>
      </c>
      <c r="H4" s="42" t="str">
        <f>ADDRESS(3,COLUMN(),,,"总课表")&amp;":"&amp;ADDRESS(COUNT(#REF!)+2,COLUMN(),)</f>
        <v>总课表!$H$3:$H$2</v>
      </c>
      <c r="I4" s="42" t="str">
        <f>ADDRESS(3,COLUMN(),,,"总课表")&amp;":"&amp;ADDRESS(COUNT(#REF!)+2,COLUMN(),)</f>
        <v>总课表!$I$3:$I$2</v>
      </c>
      <c r="J4" s="42" t="str">
        <f>ADDRESS(3,COLUMN(),,,"总课表")&amp;":"&amp;ADDRESS(COUNT(#REF!)+2,COLUMN(),)</f>
        <v>总课表!$J$3:$J$2</v>
      </c>
      <c r="K4" s="42" t="str">
        <f>ADDRESS(3,COLUMN(),,,"总课表")&amp;":"&amp;ADDRESS(COUNT(#REF!)+2,COLUMN(),)</f>
        <v>总课表!$K$3:$K$2</v>
      </c>
      <c r="L4" s="42" t="str">
        <f>ADDRESS(3,COLUMN(),,,"总课表")&amp;":"&amp;ADDRESS(COUNT(#REF!)+2,COLUMN(),)</f>
        <v>总课表!$L$3:$L$2</v>
      </c>
      <c r="M4" s="42" t="str">
        <f>ADDRESS(3,COLUMN(),,,"总课表")&amp;":"&amp;ADDRESS(COUNT(#REF!)+2,COLUMN(),)</f>
        <v>总课表!$M$3:$M$2</v>
      </c>
      <c r="N4" s="42" t="str">
        <f>ADDRESS(3,COLUMN(),,,"总课表")&amp;":"&amp;ADDRESS(COUNT(#REF!)+2,COLUMN(),)</f>
        <v>总课表!$N$3:$N$2</v>
      </c>
      <c r="O4" s="42" t="str">
        <f>ADDRESS(3,COLUMN(),,,"总课表")&amp;":"&amp;ADDRESS(COUNT(#REF!)+2,COLUMN(),)</f>
        <v>总课表!$O$3:$O$2</v>
      </c>
      <c r="P4" s="42" t="str">
        <f>ADDRESS(3,COLUMN(),,,"总课表")&amp;":"&amp;ADDRESS(COUNT(#REF!)+2,COLUMN(),)</f>
        <v>总课表!$P$3:$P$2</v>
      </c>
      <c r="Q4" s="42" t="str">
        <f>ADDRESS(3,COLUMN(),,,"总课表")&amp;":"&amp;ADDRESS(COUNT(#REF!)+2,COLUMN(),)</f>
        <v>总课表!$Q$3:$Q$2</v>
      </c>
      <c r="T4" s="104" t="str">
        <f>ADDRESS(3,COLUMN(),,,"总课表")&amp;":"&amp;ADDRESS(COUNT(#REF!)+2,COLUMN(),)</f>
        <v>总课表!$T$3:$T$2</v>
      </c>
      <c r="U4" s="104"/>
      <c r="V4" s="43" t="str">
        <f>ADDRESS(3,COLUMN(),,,"总课表")&amp;":"&amp;ADDRESS(COUNT(#REF!)+2,COLUMN(),)</f>
        <v>总课表!$V$3:$V$2</v>
      </c>
      <c r="W4" s="44" t="str">
        <f>ADDRESS(3,COLUMN(),,,"总课表")&amp;":"&amp;ADDRESS(COUNT(#REF!)+2,COLUMN(),)</f>
        <v>总课表!$W$3:$W$2</v>
      </c>
      <c r="X4" s="44" t="str">
        <f>ADDRESS(3,COLUMN(),,,"总课表")&amp;":"&amp;ADDRESS(COUNT(#REF!)+2,COLUMN(),)</f>
        <v>总课表!$X$3:$X$2</v>
      </c>
      <c r="Y4" s="44" t="str">
        <f>ADDRESS(3,COLUMN(),,,"总课表")&amp;":"&amp;ADDRESS(COUNT(#REF!)+2,COLUMN(),)</f>
        <v>总课表!$Y$3:$Y$2</v>
      </c>
      <c r="Z4" s="44" t="str">
        <f>ADDRESS(3,COLUMN(),,,"总课表")&amp;":"&amp;ADDRESS(COUNT(#REF!)+2,COLUMN(),)</f>
        <v>总课表!$Z$3:$Z$2</v>
      </c>
    </row>
    <row r="5" spans="1:26" ht="23.25" customHeight="1">
      <c r="A5" s="4">
        <v>101</v>
      </c>
      <c r="B5" s="45" t="s">
        <v>45</v>
      </c>
      <c r="C5" s="46" t="s">
        <v>259</v>
      </c>
      <c r="D5" s="46" t="s">
        <v>260</v>
      </c>
      <c r="E5" s="46" t="s">
        <v>261</v>
      </c>
      <c r="F5" s="46" t="s">
        <v>262</v>
      </c>
      <c r="G5" s="46" t="s">
        <v>263</v>
      </c>
      <c r="H5" s="47" t="e">
        <f>VLOOKUP($A5,#REF!,HLOOKUP(总课表!C5,#REF!,2,FALSE),FALSE)</f>
        <v>#REF!</v>
      </c>
      <c r="I5" s="47" t="e">
        <f>VLOOKUP($A5,#REF!,HLOOKUP(总课表!D5,#REF!,2,FALSE),FALSE)</f>
        <v>#REF!</v>
      </c>
      <c r="J5" s="47" t="e">
        <f>VLOOKUP($A5,#REF!,HLOOKUP(总课表!E5,#REF!,2,FALSE),FALSE)</f>
        <v>#REF!</v>
      </c>
      <c r="K5" s="47" t="e">
        <f>VLOOKUP($A5,#REF!,HLOOKUP(总课表!F5,#REF!,2,FALSE),FALSE)</f>
        <v>#REF!</v>
      </c>
      <c r="L5" s="47" t="e">
        <f>VLOOKUP($A5,#REF!,HLOOKUP(总课表!G5,#REF!,2,FALSE),FALSE)</f>
        <v>#REF!</v>
      </c>
      <c r="M5" s="47" t="str">
        <f>IF(ISERROR(FIND(#REF!,H5)),"",IF(FIND(#REF!,H5)&lt;&gt;0,#REF!&amp;COLUMNS(总课表!$M$3:M$3)&amp;总课表!$B5,""))</f>
        <v/>
      </c>
      <c r="N5" s="47" t="str">
        <f>IF(ISERROR(FIND(#REF!,I5)),"",IF(FIND(#REF!,I5)&lt;&gt;0,#REF!&amp;COLUMNS(总课表!$M$3:N$3)&amp;总课表!$B5,""))</f>
        <v/>
      </c>
      <c r="O5" s="47" t="str">
        <f>IF(ISERROR(FIND(#REF!,J5)),"",IF(FIND(#REF!,J5)&lt;&gt;0,#REF!&amp;COLUMNS(总课表!$M$3:O$3)&amp;总课表!$B5,""))</f>
        <v/>
      </c>
      <c r="P5" s="47" t="str">
        <f>IF(ISERROR(FIND(#REF!,K5)),"",IF(FIND(#REF!,K5)&lt;&gt;0,#REF!&amp;COLUMNS(总课表!$M$3:P$3)&amp;总课表!$B5,""))</f>
        <v/>
      </c>
      <c r="Q5" s="47" t="str">
        <f>IF(ISERROR(FIND(#REF!,L5)),"",IF(FIND(#REF!,L5)&lt;&gt;0,#REF!&amp;COLUMNS(总课表!$M$3:Q$3)&amp;总课表!$B5,""))</f>
        <v/>
      </c>
      <c r="T5" s="4">
        <v>101</v>
      </c>
      <c r="U5" s="45" t="s">
        <v>45</v>
      </c>
      <c r="V5" s="59" t="str">
        <f>IF(ISERROR(VLOOKUP($T5,任课!$D:$S,HLOOKUP(总课表!C5,任课!$F$1:$S$4,2,FALSE),FALSE)&amp;COLUMNS($V$1:V$1)&amp;$U5),VLOOKUP(C5,组合课!$B:$D,3,FALSE)&amp;COLUMNS($V$1:V$1)&amp;$U5,VLOOKUP($T5,任课!$D:$S,HLOOKUP(总课表!C5,任课!$F$1:$S$4,2,FALSE),FALSE)&amp;COLUMNS($V$1:V$1)&amp;$U5)</f>
        <v>郑梦叶101</v>
      </c>
      <c r="W5" s="59" t="str">
        <f>IF(ISERROR(VLOOKUP($T5,任课!$D:$S,HLOOKUP(总课表!D5,任课!$F$1:$S$4,2,FALSE),FALSE)&amp;COLUMNS($V$1:W$1)&amp;$U5),VLOOKUP(D5,组合课!$B:$D,3,FALSE)&amp;COLUMNS($V$1:W$1)&amp;$U5,VLOOKUP($T5,任课!$D:$S,HLOOKUP(总课表!D5,任课!$F$1:$S$4,2,FALSE),FALSE)&amp;COLUMNS($V$1:W$1)&amp;$U5)</f>
        <v>黄雪军201</v>
      </c>
      <c r="X5" s="59" t="str">
        <f>IF(ISERROR(VLOOKUP($T5,任课!$D:$S,HLOOKUP(总课表!E5,任课!$F$1:$S$4,2,FALSE),FALSE)&amp;COLUMNS($V$1:X$1)&amp;$U5),VLOOKUP(E5,组合课!$B:$D,3,FALSE)&amp;COLUMNS($V$1:X$1)&amp;$U5,VLOOKUP($T5,任课!$D:$S,HLOOKUP(总课表!E5,任课!$F$1:$S$4,2,FALSE),FALSE)&amp;COLUMNS($V$1:X$1)&amp;$U5)</f>
        <v>胡继康301</v>
      </c>
      <c r="Y5" s="59" t="str">
        <f>IF(ISERROR(VLOOKUP($T5,任课!$D:$S,HLOOKUP(总课表!F5,任课!$F$1:$S$4,2,FALSE),FALSE)&amp;COLUMNS($V$1:Y$1)&amp;$U5),VLOOKUP(F5,组合课!$B:$D,3,FALSE)&amp;COLUMNS($V$1:Y$1)&amp;$U5,VLOOKUP($T5,任课!$D:$S,HLOOKUP(总课表!F5,任课!$F$1:$S$4,2,FALSE),FALSE)&amp;COLUMNS($V$1:Y$1)&amp;$U5)</f>
        <v>孙国芳401</v>
      </c>
      <c r="Z5" s="59" t="str">
        <f>IF(ISERROR(VLOOKUP($T5,任课!$D:$S,HLOOKUP(总课表!G5,任课!$F$1:$S$4,2,FALSE),FALSE)&amp;COLUMNS($V$1:Z$1)&amp;$U5),VLOOKUP(G5,组合课!$B:$D,3,FALSE)&amp;COLUMNS($V$1:Z$1)&amp;$U5,VLOOKUP($T5,任课!$D:$S,HLOOKUP(总课表!G5,任课!$F$1:$S$4,2,FALSE),FALSE)&amp;COLUMNS($V$1:Z$1)&amp;$U5)</f>
        <v>梁谌祎501</v>
      </c>
    </row>
    <row r="6" spans="1:26" ht="23.25" customHeight="1">
      <c r="A6" s="4">
        <v>101</v>
      </c>
      <c r="B6" s="45" t="s">
        <v>46</v>
      </c>
      <c r="C6" s="46" t="s">
        <v>259</v>
      </c>
      <c r="D6" s="46" t="s">
        <v>262</v>
      </c>
      <c r="E6" s="46" t="s">
        <v>264</v>
      </c>
      <c r="F6" s="46" t="s">
        <v>265</v>
      </c>
      <c r="G6" s="46" t="s">
        <v>266</v>
      </c>
      <c r="H6" s="47" t="e">
        <f>VLOOKUP($A6,#REF!,HLOOKUP(总课表!C6,#REF!,2,FALSE),FALSE)</f>
        <v>#REF!</v>
      </c>
      <c r="I6" s="47" t="e">
        <f>VLOOKUP($A6,#REF!,HLOOKUP(总课表!D6,#REF!,2,FALSE),FALSE)</f>
        <v>#REF!</v>
      </c>
      <c r="J6" s="47" t="e">
        <f>VLOOKUP($A6,#REF!,HLOOKUP(总课表!E6,#REF!,2,FALSE),FALSE)</f>
        <v>#REF!</v>
      </c>
      <c r="K6" s="47" t="e">
        <f>VLOOKUP($A6,#REF!,HLOOKUP(总课表!F6,#REF!,2,FALSE),FALSE)</f>
        <v>#REF!</v>
      </c>
      <c r="L6" s="47" t="e">
        <f>VLOOKUP($A6,#REF!,HLOOKUP(总课表!G6,#REF!,2,FALSE),FALSE)</f>
        <v>#REF!</v>
      </c>
      <c r="M6" s="47" t="str">
        <f>IF(ISERROR(FIND(#REF!,H6)),"",IF(FIND(#REF!,H6)&lt;&gt;0,#REF!&amp;COLUMNS(总课表!$M$3:M$3)&amp;总课表!$B6,""))</f>
        <v/>
      </c>
      <c r="N6" s="47" t="str">
        <f>IF(ISERROR(FIND(#REF!,I6)),"",IF(FIND(#REF!,I6)&lt;&gt;0,#REF!&amp;COLUMNS(总课表!$M$3:N$3)&amp;总课表!$B6,""))</f>
        <v/>
      </c>
      <c r="O6" s="47" t="str">
        <f>IF(ISERROR(FIND(#REF!,J6)),"",IF(FIND(#REF!,J6)&lt;&gt;0,#REF!&amp;COLUMNS(总课表!$M$3:O$3)&amp;总课表!$B6,""))</f>
        <v/>
      </c>
      <c r="P6" s="47" t="str">
        <f>IF(ISERROR(FIND(#REF!,K6)),"",IF(FIND(#REF!,K6)&lt;&gt;0,#REF!&amp;COLUMNS(总课表!$M$3:P$3)&amp;总课表!$B6,""))</f>
        <v/>
      </c>
      <c r="Q6" s="47" t="str">
        <f>IF(ISERROR(FIND(#REF!,L6)),"",IF(FIND(#REF!,L6)&lt;&gt;0,#REF!&amp;COLUMNS(总课表!$M$3:Q$3)&amp;总课表!$B6,""))</f>
        <v/>
      </c>
      <c r="T6" s="4">
        <v>101</v>
      </c>
      <c r="U6" s="45" t="s">
        <v>46</v>
      </c>
      <c r="V6" s="59" t="str">
        <f>IF(ISERROR(VLOOKUP($T6,任课!$D:$S,HLOOKUP(总课表!C6,任课!$F$1:$S$4,2,FALSE),FALSE)&amp;COLUMNS($V$1:V$1)&amp;$U6),VLOOKUP(C6,组合课!$B:$D,3,FALSE)&amp;COLUMNS($V$1:V$1)&amp;$U6,VLOOKUP($T6,任课!$D:$S,HLOOKUP(总课表!C6,任课!$F$1:$S$4,2,FALSE),FALSE)&amp;COLUMNS($V$1:V$1)&amp;$U6)</f>
        <v>郑梦叶102</v>
      </c>
      <c r="W6" s="59" t="str">
        <f>IF(ISERROR(VLOOKUP($T6,任课!$D:$S,HLOOKUP(总课表!D6,任课!$F$1:$S$4,2,FALSE),FALSE)&amp;COLUMNS($V$1:W$1)&amp;$U6),VLOOKUP(D6,组合课!$B:$D,3,FALSE)&amp;COLUMNS($V$1:W$1)&amp;$U6,VLOOKUP($T6,任课!$D:$S,HLOOKUP(总课表!D6,任课!$F$1:$S$4,2,FALSE),FALSE)&amp;COLUMNS($V$1:W$1)&amp;$U6)</f>
        <v>孙国芳202</v>
      </c>
      <c r="X6" s="59" t="str">
        <f>IF(ISERROR(VLOOKUP($T6,任课!$D:$S,HLOOKUP(总课表!E6,任课!$F$1:$S$4,2,FALSE),FALSE)&amp;COLUMNS($V$1:X$1)&amp;$U6),VLOOKUP(E6,组合课!$B:$D,3,FALSE)&amp;COLUMNS($V$1:X$1)&amp;$U6,VLOOKUP($T6,任课!$D:$S,HLOOKUP(总课表!E6,任课!$F$1:$S$4,2,FALSE),FALSE)&amp;COLUMNS($V$1:X$1)&amp;$U6)</f>
        <v>徐明芳302</v>
      </c>
      <c r="Y6" s="59" t="e">
        <f>IF(ISERROR(VLOOKUP($T6,任课!$D:$S,HLOOKUP(总课表!F6,任课!$F$1:$S$4,2,FALSE),FALSE)&amp;COLUMNS($V$1:Y$1)&amp;$U6),VLOOKUP(F6,组合课!$B:$D,3,FALSE)&amp;COLUMNS($V$1:Y$1)&amp;$U6,VLOOKUP($T6,任课!$D:$S,HLOOKUP(总课表!F6,任课!$F$1:$S$4,2,FALSE),FALSE)&amp;COLUMNS($V$1:Y$1)&amp;$U6)</f>
        <v>#N/A</v>
      </c>
      <c r="Z6" s="59" t="str">
        <f>IF(ISERROR(VLOOKUP($T6,任课!$D:$S,HLOOKUP(总课表!G6,任课!$F$1:$S$4,2,FALSE),FALSE)&amp;COLUMNS($V$1:Z$1)&amp;$U6),VLOOKUP(G6,组合课!$B:$D,3,FALSE)&amp;COLUMNS($V$1:Z$1)&amp;$U6,VLOOKUP($T6,任课!$D:$S,HLOOKUP(总课表!G6,任课!$F$1:$S$4,2,FALSE),FALSE)&amp;COLUMNS($V$1:Z$1)&amp;$U6)</f>
        <v>张国超502</v>
      </c>
    </row>
    <row r="7" spans="1:26" ht="23.25" customHeight="1">
      <c r="A7" s="4">
        <v>101</v>
      </c>
      <c r="B7" s="45" t="s">
        <v>47</v>
      </c>
      <c r="C7" s="46" t="s">
        <v>260</v>
      </c>
      <c r="D7" s="46" t="s">
        <v>259</v>
      </c>
      <c r="E7" s="46" t="s">
        <v>267</v>
      </c>
      <c r="F7" s="46" t="s">
        <v>264</v>
      </c>
      <c r="G7" s="46" t="s">
        <v>268</v>
      </c>
      <c r="H7" s="47" t="e">
        <f>VLOOKUP($A7,#REF!,HLOOKUP(总课表!C7,#REF!,2,FALSE),FALSE)</f>
        <v>#REF!</v>
      </c>
      <c r="I7" s="47" t="e">
        <f>VLOOKUP($A7,#REF!,HLOOKUP(总课表!D7,#REF!,2,FALSE),FALSE)</f>
        <v>#REF!</v>
      </c>
      <c r="J7" s="47" t="e">
        <f>VLOOKUP($A7,#REF!,HLOOKUP(总课表!E7,#REF!,2,FALSE),FALSE)</f>
        <v>#REF!</v>
      </c>
      <c r="K7" s="47" t="e">
        <f>VLOOKUP($A7,#REF!,HLOOKUP(总课表!F7,#REF!,2,FALSE),FALSE)</f>
        <v>#REF!</v>
      </c>
      <c r="L7" s="47" t="e">
        <f>VLOOKUP($A7,#REF!,HLOOKUP(总课表!G7,#REF!,2,FALSE),FALSE)</f>
        <v>#REF!</v>
      </c>
      <c r="M7" s="47" t="str">
        <f>IF(ISERROR(FIND(#REF!,H7)),"",IF(FIND(#REF!,H7)&lt;&gt;0,#REF!&amp;COLUMNS(总课表!$M$3:M$3)&amp;总课表!$B7,""))</f>
        <v/>
      </c>
      <c r="N7" s="47" t="str">
        <f>IF(ISERROR(FIND(#REF!,I7)),"",IF(FIND(#REF!,I7)&lt;&gt;0,#REF!&amp;COLUMNS(总课表!$M$3:N$3)&amp;总课表!$B7,""))</f>
        <v/>
      </c>
      <c r="O7" s="47" t="str">
        <f>IF(ISERROR(FIND(#REF!,J7)),"",IF(FIND(#REF!,J7)&lt;&gt;0,#REF!&amp;COLUMNS(总课表!$M$3:O$3)&amp;总课表!$B7,""))</f>
        <v/>
      </c>
      <c r="P7" s="47" t="str">
        <f>IF(ISERROR(FIND(#REF!,K7)),"",IF(FIND(#REF!,K7)&lt;&gt;0,#REF!&amp;COLUMNS(总课表!$M$3:P$3)&amp;总课表!$B7,""))</f>
        <v/>
      </c>
      <c r="Q7" s="47" t="str">
        <f>IF(ISERROR(FIND(#REF!,L7)),"",IF(FIND(#REF!,L7)&lt;&gt;0,#REF!&amp;COLUMNS(总课表!$M$3:Q$3)&amp;总课表!$B7,""))</f>
        <v/>
      </c>
      <c r="T7" s="4">
        <v>101</v>
      </c>
      <c r="U7" s="45" t="s">
        <v>47</v>
      </c>
      <c r="V7" s="59" t="str">
        <f>IF(ISERROR(VLOOKUP($T7,任课!$D:$S,HLOOKUP(总课表!C7,任课!$F$1:$S$4,2,FALSE),FALSE)&amp;COLUMNS($V$1:V$1)&amp;$U7),VLOOKUP(C7,组合课!$B:$D,3,FALSE)&amp;COLUMNS($V$1:V$1)&amp;$U7,VLOOKUP($T7,任课!$D:$S,HLOOKUP(总课表!C7,任课!$F$1:$S$4,2,FALSE),FALSE)&amp;COLUMNS($V$1:V$1)&amp;$U7)</f>
        <v>黄雪军103</v>
      </c>
      <c r="W7" s="59" t="str">
        <f>IF(ISERROR(VLOOKUP($T7,任课!$D:$S,HLOOKUP(总课表!D7,任课!$F$1:$S$4,2,FALSE),FALSE)&amp;COLUMNS($V$1:W$1)&amp;$U7),VLOOKUP(D7,组合课!$B:$D,3,FALSE)&amp;COLUMNS($V$1:W$1)&amp;$U7,VLOOKUP($T7,任课!$D:$S,HLOOKUP(总课表!D7,任课!$F$1:$S$4,2,FALSE),FALSE)&amp;COLUMNS($V$1:W$1)&amp;$U7)</f>
        <v>郑梦叶203</v>
      </c>
      <c r="X7" s="59" t="str">
        <f>IF(ISERROR(VLOOKUP($T7,任课!$D:$S,HLOOKUP(总课表!E7,任课!$F$1:$S$4,2,FALSE),FALSE)&amp;COLUMNS($V$1:X$1)&amp;$U7),VLOOKUP(E7,组合课!$B:$D,3,FALSE)&amp;COLUMNS($V$1:X$1)&amp;$U7,VLOOKUP($T7,任课!$D:$S,HLOOKUP(总课表!E7,任课!$F$1:$S$4,2,FALSE),FALSE)&amp;COLUMNS($V$1:X$1)&amp;$U7)</f>
        <v>谷燕霞303</v>
      </c>
      <c r="Y7" s="59" t="str">
        <f>IF(ISERROR(VLOOKUP($T7,任课!$D:$S,HLOOKUP(总课表!F7,任课!$F$1:$S$4,2,FALSE),FALSE)&amp;COLUMNS($V$1:Y$1)&amp;$U7),VLOOKUP(F7,组合课!$B:$D,3,FALSE)&amp;COLUMNS($V$1:Y$1)&amp;$U7,VLOOKUP($T7,任课!$D:$S,HLOOKUP(总课表!F7,任课!$F$1:$S$4,2,FALSE),FALSE)&amp;COLUMNS($V$1:Y$1)&amp;$U7)</f>
        <v>徐明芳403</v>
      </c>
      <c r="Z7" s="59" t="str">
        <f>IF(ISERROR(VLOOKUP($T7,任课!$D:$S,HLOOKUP(总课表!G7,任课!$F$1:$S$4,2,FALSE),FALSE)&amp;COLUMNS($V$1:Z$1)&amp;$U7),VLOOKUP(G7,组合课!$B:$D,3,FALSE)&amp;COLUMNS($V$1:Z$1)&amp;$U7,VLOOKUP($T7,任课!$D:$S,HLOOKUP(总课表!G7,任课!$F$1:$S$4,2,FALSE),FALSE)&amp;COLUMNS($V$1:Z$1)&amp;$U7)</f>
        <v>李 庆503</v>
      </c>
    </row>
    <row r="8" spans="1:26" ht="23.25" customHeight="1">
      <c r="A8" s="4">
        <v>101</v>
      </c>
      <c r="B8" s="45" t="s">
        <v>48</v>
      </c>
      <c r="C8" s="46" t="s">
        <v>268</v>
      </c>
      <c r="D8" s="46" t="s">
        <v>259</v>
      </c>
      <c r="E8" s="46" t="s">
        <v>262</v>
      </c>
      <c r="F8" s="46" t="s">
        <v>267</v>
      </c>
      <c r="G8" s="46" t="s">
        <v>262</v>
      </c>
      <c r="H8" s="47" t="e">
        <f>VLOOKUP($A8,#REF!,HLOOKUP(总课表!C8,#REF!,2,FALSE),FALSE)</f>
        <v>#REF!</v>
      </c>
      <c r="I8" s="47" t="e">
        <f>VLOOKUP($A8,#REF!,HLOOKUP(总课表!D8,#REF!,2,FALSE),FALSE)</f>
        <v>#REF!</v>
      </c>
      <c r="J8" s="47" t="e">
        <f>VLOOKUP($A8,#REF!,HLOOKUP(总课表!E8,#REF!,2,FALSE),FALSE)</f>
        <v>#REF!</v>
      </c>
      <c r="K8" s="47" t="e">
        <f>VLOOKUP($A8,#REF!,HLOOKUP(总课表!F8,#REF!,2,FALSE),FALSE)</f>
        <v>#REF!</v>
      </c>
      <c r="L8" s="47" t="e">
        <f>VLOOKUP($A8,#REF!,HLOOKUP(总课表!G8,#REF!,2,FALSE),FALSE)</f>
        <v>#REF!</v>
      </c>
      <c r="M8" s="47" t="str">
        <f>IF(ISERROR(FIND(#REF!,H8)),"",IF(FIND(#REF!,H8)&lt;&gt;0,#REF!&amp;COLUMNS(总课表!$M$3:M$3)&amp;总课表!$B8,""))</f>
        <v/>
      </c>
      <c r="N8" s="47" t="str">
        <f>IF(ISERROR(FIND(#REF!,I8)),"",IF(FIND(#REF!,I8)&lt;&gt;0,#REF!&amp;COLUMNS(总课表!$M$3:N$3)&amp;总课表!$B8,""))</f>
        <v/>
      </c>
      <c r="O8" s="47" t="str">
        <f>IF(ISERROR(FIND(#REF!,J8)),"",IF(FIND(#REF!,J8)&lt;&gt;0,#REF!&amp;COLUMNS(总课表!$M$3:O$3)&amp;总课表!$B8,""))</f>
        <v/>
      </c>
      <c r="P8" s="47" t="str">
        <f>IF(ISERROR(FIND(#REF!,K8)),"",IF(FIND(#REF!,K8)&lt;&gt;0,#REF!&amp;COLUMNS(总课表!$M$3:P$3)&amp;总课表!$B8,""))</f>
        <v/>
      </c>
      <c r="Q8" s="47" t="str">
        <f>IF(ISERROR(FIND(#REF!,L8)),"",IF(FIND(#REF!,L8)&lt;&gt;0,#REF!&amp;COLUMNS(总课表!$M$3:Q$3)&amp;总课表!$B8,""))</f>
        <v/>
      </c>
      <c r="T8" s="4">
        <v>101</v>
      </c>
      <c r="U8" s="45" t="s">
        <v>48</v>
      </c>
      <c r="V8" s="59" t="str">
        <f>IF(ISERROR(VLOOKUP($T8,任课!$D:$S,HLOOKUP(总课表!C8,任课!$F$1:$S$4,2,FALSE),FALSE)&amp;COLUMNS($V$1:V$1)&amp;$U8),VLOOKUP(C8,组合课!$B:$D,3,FALSE)&amp;COLUMNS($V$1:V$1)&amp;$U8,VLOOKUP($T8,任课!$D:$S,HLOOKUP(总课表!C8,任课!$F$1:$S$4,2,FALSE),FALSE)&amp;COLUMNS($V$1:V$1)&amp;$U8)</f>
        <v>李 庆104</v>
      </c>
      <c r="W8" s="59" t="str">
        <f>IF(ISERROR(VLOOKUP($T8,任课!$D:$S,HLOOKUP(总课表!D8,任课!$F$1:$S$4,2,FALSE),FALSE)&amp;COLUMNS($V$1:W$1)&amp;$U8),VLOOKUP(D8,组合课!$B:$D,3,FALSE)&amp;COLUMNS($V$1:W$1)&amp;$U8,VLOOKUP($T8,任课!$D:$S,HLOOKUP(总课表!D8,任课!$F$1:$S$4,2,FALSE),FALSE)&amp;COLUMNS($V$1:W$1)&amp;$U8)</f>
        <v>郑梦叶204</v>
      </c>
      <c r="X8" s="59" t="str">
        <f>IF(ISERROR(VLOOKUP($T8,任课!$D:$S,HLOOKUP(总课表!E8,任课!$F$1:$S$4,2,FALSE),FALSE)&amp;COLUMNS($V$1:X$1)&amp;$U8),VLOOKUP(E8,组合课!$B:$D,3,FALSE)&amp;COLUMNS($V$1:X$1)&amp;$U8,VLOOKUP($T8,任课!$D:$S,HLOOKUP(总课表!E8,任课!$F$1:$S$4,2,FALSE),FALSE)&amp;COLUMNS($V$1:X$1)&amp;$U8)</f>
        <v>孙国芳304</v>
      </c>
      <c r="Y8" s="59" t="str">
        <f>IF(ISERROR(VLOOKUP($T8,任课!$D:$S,HLOOKUP(总课表!F8,任课!$F$1:$S$4,2,FALSE),FALSE)&amp;COLUMNS($V$1:Y$1)&amp;$U8),VLOOKUP(F8,组合课!$B:$D,3,FALSE)&amp;COLUMNS($V$1:Y$1)&amp;$U8,VLOOKUP($T8,任课!$D:$S,HLOOKUP(总课表!F8,任课!$F$1:$S$4,2,FALSE),FALSE)&amp;COLUMNS($V$1:Y$1)&amp;$U8)</f>
        <v>谷燕霞404</v>
      </c>
      <c r="Z8" s="59" t="str">
        <f>IF(ISERROR(VLOOKUP($T8,任课!$D:$S,HLOOKUP(总课表!G8,任课!$F$1:$S$4,2,FALSE),FALSE)&amp;COLUMNS($V$1:Z$1)&amp;$U8),VLOOKUP(G8,组合课!$B:$D,3,FALSE)&amp;COLUMNS($V$1:Z$1)&amp;$U8,VLOOKUP($T8,任课!$D:$S,HLOOKUP(总课表!G8,任课!$F$1:$S$4,2,FALSE),FALSE)&amp;COLUMNS($V$1:Z$1)&amp;$U8)</f>
        <v>孙国芳504</v>
      </c>
    </row>
    <row r="9" spans="1:26" ht="23.25" customHeight="1">
      <c r="A9" s="4">
        <v>101</v>
      </c>
      <c r="B9" s="45" t="s">
        <v>50</v>
      </c>
      <c r="C9" s="46" t="s">
        <v>269</v>
      </c>
      <c r="D9" s="46" t="s">
        <v>266</v>
      </c>
      <c r="E9" s="46" t="s">
        <v>262</v>
      </c>
      <c r="F9" s="46" t="s">
        <v>267</v>
      </c>
      <c r="G9" s="46" t="s">
        <v>260</v>
      </c>
      <c r="H9" s="47" t="e">
        <f>VLOOKUP($A9,#REF!,HLOOKUP(总课表!C9,#REF!,2,FALSE),FALSE)</f>
        <v>#REF!</v>
      </c>
      <c r="I9" s="47" t="e">
        <f>VLOOKUP($A9,#REF!,HLOOKUP(总课表!D9,#REF!,2,FALSE),FALSE)</f>
        <v>#REF!</v>
      </c>
      <c r="J9" s="47" t="e">
        <f>VLOOKUP($A9,#REF!,HLOOKUP(总课表!E9,#REF!,2,FALSE),FALSE)</f>
        <v>#REF!</v>
      </c>
      <c r="K9" s="47" t="e">
        <f>VLOOKUP($A9,#REF!,HLOOKUP(总课表!F9,#REF!,2,FALSE),FALSE)</f>
        <v>#REF!</v>
      </c>
      <c r="L9" s="47" t="e">
        <f>VLOOKUP($A9,#REF!,HLOOKUP(总课表!G9,#REF!,2,FALSE),FALSE)</f>
        <v>#REF!</v>
      </c>
      <c r="M9" s="47" t="str">
        <f>IF(ISERROR(FIND(#REF!,H9)),"",IF(FIND(#REF!,H9)&lt;&gt;0,#REF!&amp;COLUMNS(总课表!$M$3:M$3)&amp;总课表!$B9,""))</f>
        <v/>
      </c>
      <c r="N9" s="47" t="str">
        <f>IF(ISERROR(FIND(#REF!,I9)),"",IF(FIND(#REF!,I9)&lt;&gt;0,#REF!&amp;COLUMNS(总课表!$M$3:N$3)&amp;总课表!$B9,""))</f>
        <v/>
      </c>
      <c r="O9" s="47" t="str">
        <f>IF(ISERROR(FIND(#REF!,J9)),"",IF(FIND(#REF!,J9)&lt;&gt;0,#REF!&amp;COLUMNS(总课表!$M$3:O$3)&amp;总课表!$B9,""))</f>
        <v/>
      </c>
      <c r="P9" s="47" t="str">
        <f>IF(ISERROR(FIND(#REF!,K9)),"",IF(FIND(#REF!,K9)&lt;&gt;0,#REF!&amp;COLUMNS(总课表!$M$3:P$3)&amp;总课表!$B9,""))</f>
        <v/>
      </c>
      <c r="Q9" s="47" t="str">
        <f>IF(ISERROR(FIND(#REF!,L9)),"",IF(FIND(#REF!,L9)&lt;&gt;0,#REF!&amp;COLUMNS(总课表!$M$3:Q$3)&amp;总课表!$B9,""))</f>
        <v/>
      </c>
      <c r="T9" s="4">
        <v>101</v>
      </c>
      <c r="U9" s="45" t="s">
        <v>50</v>
      </c>
      <c r="V9" s="59" t="str">
        <f>IF(ISERROR(VLOOKUP($T9,任课!$D:$S,HLOOKUP(总课表!C9,任课!$F$1:$S$4,2,FALSE),FALSE)&amp;COLUMNS($V$1:V$1)&amp;$U9),VLOOKUP(C9,组合课!$B:$D,3,FALSE)&amp;COLUMNS($V$1:V$1)&amp;$U9,VLOOKUP($T9,任课!$D:$S,HLOOKUP(总课表!C9,任课!$F$1:$S$4,2,FALSE),FALSE)&amp;COLUMNS($V$1:V$1)&amp;$U9)</f>
        <v>徐婷婷105</v>
      </c>
      <c r="W9" s="59" t="str">
        <f>IF(ISERROR(VLOOKUP($T9,任课!$D:$S,HLOOKUP(总课表!D9,任课!$F$1:$S$4,2,FALSE),FALSE)&amp;COLUMNS($V$1:W$1)&amp;$U9),VLOOKUP(D9,组合课!$B:$D,3,FALSE)&amp;COLUMNS($V$1:W$1)&amp;$U9,VLOOKUP($T9,任课!$D:$S,HLOOKUP(总课表!D9,任课!$F$1:$S$4,2,FALSE),FALSE)&amp;COLUMNS($V$1:W$1)&amp;$U9)</f>
        <v>张国超205</v>
      </c>
      <c r="X9" s="59" t="str">
        <f>IF(ISERROR(VLOOKUP($T9,任课!$D:$S,HLOOKUP(总课表!E9,任课!$F$1:$S$4,2,FALSE),FALSE)&amp;COLUMNS($V$1:X$1)&amp;$U9),VLOOKUP(E9,组合课!$B:$D,3,FALSE)&amp;COLUMNS($V$1:X$1)&amp;$U9,VLOOKUP($T9,任课!$D:$S,HLOOKUP(总课表!E9,任课!$F$1:$S$4,2,FALSE),FALSE)&amp;COLUMNS($V$1:X$1)&amp;$U9)</f>
        <v>孙国芳305</v>
      </c>
      <c r="Y9" s="59" t="str">
        <f>IF(ISERROR(VLOOKUP($T9,任课!$D:$S,HLOOKUP(总课表!F9,任课!$F$1:$S$4,2,FALSE),FALSE)&amp;COLUMNS($V$1:Y$1)&amp;$U9),VLOOKUP(F9,组合课!$B:$D,3,FALSE)&amp;COLUMNS($V$1:Y$1)&amp;$U9,VLOOKUP($T9,任课!$D:$S,HLOOKUP(总课表!F9,任课!$F$1:$S$4,2,FALSE),FALSE)&amp;COLUMNS($V$1:Y$1)&amp;$U9)</f>
        <v>谷燕霞405</v>
      </c>
      <c r="Z9" s="59" t="str">
        <f>IF(ISERROR(VLOOKUP($T9,任课!$D:$S,HLOOKUP(总课表!G9,任课!$F$1:$S$4,2,FALSE),FALSE)&amp;COLUMNS($V$1:Z$1)&amp;$U9),VLOOKUP(G9,组合课!$B:$D,3,FALSE)&amp;COLUMNS($V$1:Z$1)&amp;$U9,VLOOKUP($T9,任课!$D:$S,HLOOKUP(总课表!G9,任课!$F$1:$S$4,2,FALSE),FALSE)&amp;COLUMNS($V$1:Z$1)&amp;$U9)</f>
        <v>黄雪军505</v>
      </c>
    </row>
    <row r="10" spans="1:26" ht="23.25" customHeight="1">
      <c r="A10" s="4">
        <v>101</v>
      </c>
      <c r="B10" s="45" t="s">
        <v>52</v>
      </c>
      <c r="C10" s="46" t="s">
        <v>267</v>
      </c>
      <c r="D10" s="46" t="s">
        <v>263</v>
      </c>
      <c r="E10" s="46" t="s">
        <v>259</v>
      </c>
      <c r="F10" s="46" t="s">
        <v>260</v>
      </c>
      <c r="G10" s="46" t="s">
        <v>264</v>
      </c>
      <c r="H10" s="47" t="e">
        <f>VLOOKUP($A10,#REF!,HLOOKUP(总课表!C10,#REF!,2,FALSE),FALSE)</f>
        <v>#REF!</v>
      </c>
      <c r="I10" s="47" t="e">
        <f>VLOOKUP($A10,#REF!,HLOOKUP(总课表!D10,#REF!,2,FALSE),FALSE)</f>
        <v>#REF!</v>
      </c>
      <c r="J10" s="47" t="e">
        <f>VLOOKUP($A10,#REF!,HLOOKUP(总课表!E10,#REF!,2,FALSE),FALSE)</f>
        <v>#REF!</v>
      </c>
      <c r="K10" s="47" t="e">
        <f>VLOOKUP($A10,#REF!,HLOOKUP(总课表!F10,#REF!,2,FALSE),FALSE)</f>
        <v>#REF!</v>
      </c>
      <c r="L10" s="47" t="e">
        <f>VLOOKUP($A10,#REF!,HLOOKUP(总课表!G10,#REF!,2,FALSE),FALSE)</f>
        <v>#REF!</v>
      </c>
      <c r="M10" s="47" t="str">
        <f>IF(ISERROR(FIND(#REF!,H10)),"",IF(FIND(#REF!,H10)&lt;&gt;0,#REF!&amp;COLUMNS(总课表!$M$3:M$3)&amp;总课表!$B10,""))</f>
        <v/>
      </c>
      <c r="N10" s="47" t="str">
        <f>IF(ISERROR(FIND(#REF!,I10)),"",IF(FIND(#REF!,I10)&lt;&gt;0,#REF!&amp;COLUMNS(总课表!$M$3:N$3)&amp;总课表!$B10,""))</f>
        <v/>
      </c>
      <c r="O10" s="47" t="str">
        <f>IF(ISERROR(FIND(#REF!,J10)),"",IF(FIND(#REF!,J10)&lt;&gt;0,#REF!&amp;COLUMNS(总课表!$M$3:O$3)&amp;总课表!$B10,""))</f>
        <v/>
      </c>
      <c r="P10" s="47" t="str">
        <f>IF(ISERROR(FIND(#REF!,K10)),"",IF(FIND(#REF!,K10)&lt;&gt;0,#REF!&amp;COLUMNS(总课表!$M$3:P$3)&amp;总课表!$B10,""))</f>
        <v/>
      </c>
      <c r="Q10" s="47" t="str">
        <f>IF(ISERROR(FIND(#REF!,L10)),"",IF(FIND(#REF!,L10)&lt;&gt;0,#REF!&amp;COLUMNS(总课表!$M$3:Q$3)&amp;总课表!$B10,""))</f>
        <v/>
      </c>
      <c r="T10" s="4">
        <v>101</v>
      </c>
      <c r="U10" s="45" t="s">
        <v>52</v>
      </c>
      <c r="V10" s="59" t="str">
        <f>IF(ISERROR(VLOOKUP($T10,任课!$D:$S,HLOOKUP(总课表!C10,任课!$F$1:$S$4,2,FALSE),FALSE)&amp;COLUMNS($V$1:V$1)&amp;$U10),VLOOKUP(C10,组合课!$B:$D,3,FALSE)&amp;COLUMNS($V$1:V$1)&amp;$U10,VLOOKUP($T10,任课!$D:$S,HLOOKUP(总课表!C10,任课!$F$1:$S$4,2,FALSE),FALSE)&amp;COLUMNS($V$1:V$1)&amp;$U10)</f>
        <v>谷燕霞106</v>
      </c>
      <c r="W10" s="59" t="str">
        <f>IF(ISERROR(VLOOKUP($T10,任课!$D:$S,HLOOKUP(总课表!D10,任课!$F$1:$S$4,2,FALSE),FALSE)&amp;COLUMNS($V$1:W$1)&amp;$U10),VLOOKUP(D10,组合课!$B:$D,3,FALSE)&amp;COLUMNS($V$1:W$1)&amp;$U10,VLOOKUP($T10,任课!$D:$S,HLOOKUP(总课表!D10,任课!$F$1:$S$4,2,FALSE),FALSE)&amp;COLUMNS($V$1:W$1)&amp;$U10)</f>
        <v>梁谌祎206</v>
      </c>
      <c r="X10" s="59" t="str">
        <f>IF(ISERROR(VLOOKUP($T10,任课!$D:$S,HLOOKUP(总课表!E10,任课!$F$1:$S$4,2,FALSE),FALSE)&amp;COLUMNS($V$1:X$1)&amp;$U10),VLOOKUP(E10,组合课!$B:$D,3,FALSE)&amp;COLUMNS($V$1:X$1)&amp;$U10,VLOOKUP($T10,任课!$D:$S,HLOOKUP(总课表!E10,任课!$F$1:$S$4,2,FALSE),FALSE)&amp;COLUMNS($V$1:X$1)&amp;$U10)</f>
        <v>郑梦叶306</v>
      </c>
      <c r="Y10" s="59" t="str">
        <f>IF(ISERROR(VLOOKUP($T10,任课!$D:$S,HLOOKUP(总课表!F10,任课!$F$1:$S$4,2,FALSE),FALSE)&amp;COLUMNS($V$1:Y$1)&amp;$U10),VLOOKUP(F10,组合课!$B:$D,3,FALSE)&amp;COLUMNS($V$1:Y$1)&amp;$U10,VLOOKUP($T10,任课!$D:$S,HLOOKUP(总课表!F10,任课!$F$1:$S$4,2,FALSE),FALSE)&amp;COLUMNS($V$1:Y$1)&amp;$U10)</f>
        <v>黄雪军406</v>
      </c>
      <c r="Z10" s="59" t="str">
        <f>IF(ISERROR(VLOOKUP($T10,任课!$D:$S,HLOOKUP(总课表!G10,任课!$F$1:$S$4,2,FALSE),FALSE)&amp;COLUMNS($V$1:Z$1)&amp;$U10),VLOOKUP(G10,组合课!$B:$D,3,FALSE)&amp;COLUMNS($V$1:Z$1)&amp;$U10,VLOOKUP($T10,任课!$D:$S,HLOOKUP(总课表!G10,任课!$F$1:$S$4,2,FALSE),FALSE)&amp;COLUMNS($V$1:Z$1)&amp;$U10)</f>
        <v>徐明芳506</v>
      </c>
    </row>
    <row r="11" spans="1:26" ht="23.25" customHeight="1">
      <c r="A11" s="4">
        <v>101</v>
      </c>
      <c r="B11" s="45" t="s">
        <v>53</v>
      </c>
      <c r="C11" s="46" t="s">
        <v>262</v>
      </c>
      <c r="D11" s="46" t="s">
        <v>267</v>
      </c>
      <c r="E11" s="46" t="s">
        <v>259</v>
      </c>
      <c r="F11" s="46" t="s">
        <v>268</v>
      </c>
      <c r="G11" s="46" t="s">
        <v>261</v>
      </c>
      <c r="H11" s="47" t="e">
        <f>VLOOKUP($A11,#REF!,HLOOKUP(总课表!C11,#REF!,2,FALSE),FALSE)</f>
        <v>#REF!</v>
      </c>
      <c r="I11" s="47" t="e">
        <f>VLOOKUP($A11,#REF!,HLOOKUP(总课表!D11,#REF!,2,FALSE),FALSE)</f>
        <v>#REF!</v>
      </c>
      <c r="J11" s="47" t="e">
        <f>VLOOKUP($A11,#REF!,HLOOKUP(总课表!E11,#REF!,2,FALSE),FALSE)</f>
        <v>#REF!</v>
      </c>
      <c r="K11" s="47" t="e">
        <f>VLOOKUP($A11,#REF!,HLOOKUP(总课表!F11,#REF!,2,FALSE),FALSE)</f>
        <v>#REF!</v>
      </c>
      <c r="L11" s="47" t="e">
        <f>VLOOKUP($A11,#REF!,HLOOKUP(总课表!G11,#REF!,2,FALSE),FALSE)</f>
        <v>#REF!</v>
      </c>
      <c r="M11" s="47" t="str">
        <f>IF(ISERROR(FIND(#REF!,H11)),"",IF(FIND(#REF!,H11)&lt;&gt;0,#REF!&amp;COLUMNS(总课表!$M$3:M$3)&amp;总课表!$B11,""))</f>
        <v/>
      </c>
      <c r="N11" s="47" t="str">
        <f>IF(ISERROR(FIND(#REF!,I11)),"",IF(FIND(#REF!,I11)&lt;&gt;0,#REF!&amp;COLUMNS(总课表!$M$3:N$3)&amp;总课表!$B11,""))</f>
        <v/>
      </c>
      <c r="O11" s="47" t="str">
        <f>IF(ISERROR(FIND(#REF!,J11)),"",IF(FIND(#REF!,J11)&lt;&gt;0,#REF!&amp;COLUMNS(总课表!$M$3:O$3)&amp;总课表!$B11,""))</f>
        <v/>
      </c>
      <c r="P11" s="47" t="str">
        <f>IF(ISERROR(FIND(#REF!,K11)),"",IF(FIND(#REF!,K11)&lt;&gt;0,#REF!&amp;COLUMNS(总课表!$M$3:P$3)&amp;总课表!$B11,""))</f>
        <v/>
      </c>
      <c r="Q11" s="47" t="str">
        <f>IF(ISERROR(FIND(#REF!,L11)),"",IF(FIND(#REF!,L11)&lt;&gt;0,#REF!&amp;COLUMNS(总课表!$M$3:Q$3)&amp;总课表!$B11,""))</f>
        <v/>
      </c>
      <c r="T11" s="4">
        <v>101</v>
      </c>
      <c r="U11" s="45" t="s">
        <v>53</v>
      </c>
      <c r="V11" s="59" t="str">
        <f>IF(ISERROR(VLOOKUP($T11,任课!$D:$S,HLOOKUP(总课表!C11,任课!$F$1:$S$4,2,FALSE),FALSE)&amp;COLUMNS($V$1:V$1)&amp;$U11),VLOOKUP(C11,组合课!$B:$D,3,FALSE)&amp;COLUMNS($V$1:V$1)&amp;$U11,VLOOKUP($T11,任课!$D:$S,HLOOKUP(总课表!C11,任课!$F$1:$S$4,2,FALSE),FALSE)&amp;COLUMNS($V$1:V$1)&amp;$U11)</f>
        <v>孙国芳107</v>
      </c>
      <c r="W11" s="59" t="str">
        <f>IF(ISERROR(VLOOKUP($T11,任课!$D:$S,HLOOKUP(总课表!D11,任课!$F$1:$S$4,2,FALSE),FALSE)&amp;COLUMNS($V$1:W$1)&amp;$U11),VLOOKUP(D11,组合课!$B:$D,3,FALSE)&amp;COLUMNS($V$1:W$1)&amp;$U11,VLOOKUP($T11,任课!$D:$S,HLOOKUP(总课表!D11,任课!$F$1:$S$4,2,FALSE),FALSE)&amp;COLUMNS($V$1:W$1)&amp;$U11)</f>
        <v>谷燕霞207</v>
      </c>
      <c r="X11" s="59" t="str">
        <f>IF(ISERROR(VLOOKUP($T11,任课!$D:$S,HLOOKUP(总课表!E11,任课!$F$1:$S$4,2,FALSE),FALSE)&amp;COLUMNS($V$1:X$1)&amp;$U11),VLOOKUP(E11,组合课!$B:$D,3,FALSE)&amp;COLUMNS($V$1:X$1)&amp;$U11,VLOOKUP($T11,任课!$D:$S,HLOOKUP(总课表!E11,任课!$F$1:$S$4,2,FALSE),FALSE)&amp;COLUMNS($V$1:X$1)&amp;$U11)</f>
        <v>郑梦叶307</v>
      </c>
      <c r="Y11" s="59" t="str">
        <f>IF(ISERROR(VLOOKUP($T11,任课!$D:$S,HLOOKUP(总课表!F11,任课!$F$1:$S$4,2,FALSE),FALSE)&amp;COLUMNS($V$1:Y$1)&amp;$U11),VLOOKUP(F11,组合课!$B:$D,3,FALSE)&amp;COLUMNS($V$1:Y$1)&amp;$U11,VLOOKUP($T11,任课!$D:$S,HLOOKUP(总课表!F11,任课!$F$1:$S$4,2,FALSE),FALSE)&amp;COLUMNS($V$1:Y$1)&amp;$U11)</f>
        <v>李 庆407</v>
      </c>
      <c r="Z11" s="59" t="str">
        <f>IF(ISERROR(VLOOKUP($T11,任课!$D:$S,HLOOKUP(总课表!G11,任课!$F$1:$S$4,2,FALSE),FALSE)&amp;COLUMNS($V$1:Z$1)&amp;$U11),VLOOKUP(G11,组合课!$B:$D,3,FALSE)&amp;COLUMNS($V$1:Z$1)&amp;$U11,VLOOKUP($T11,任课!$D:$S,HLOOKUP(总课表!G11,任课!$F$1:$S$4,2,FALSE),FALSE)&amp;COLUMNS($V$1:Z$1)&amp;$U11)</f>
        <v>胡继康507</v>
      </c>
    </row>
    <row r="12" spans="1:26" ht="23.25" customHeight="1">
      <c r="A12" s="4">
        <v>101</v>
      </c>
      <c r="B12" s="45" t="s">
        <v>54</v>
      </c>
      <c r="C12" s="46" t="s">
        <v>262</v>
      </c>
      <c r="D12" s="46" t="s">
        <v>267</v>
      </c>
      <c r="E12" s="46" t="s">
        <v>260</v>
      </c>
      <c r="F12" s="46" t="s">
        <v>269</v>
      </c>
      <c r="G12" s="46" t="s">
        <v>259</v>
      </c>
      <c r="H12" s="47" t="e">
        <f>VLOOKUP($A12,#REF!,HLOOKUP(总课表!C12,#REF!,2,FALSE),FALSE)</f>
        <v>#REF!</v>
      </c>
      <c r="I12" s="47" t="e">
        <f>VLOOKUP($A12,#REF!,HLOOKUP(总课表!D12,#REF!,2,FALSE),FALSE)</f>
        <v>#REF!</v>
      </c>
      <c r="J12" s="47" t="e">
        <f>VLOOKUP($A12,#REF!,HLOOKUP(总课表!E12,#REF!,2,FALSE),FALSE)</f>
        <v>#REF!</v>
      </c>
      <c r="K12" s="47" t="e">
        <f>VLOOKUP($A12,#REF!,HLOOKUP(总课表!F12,#REF!,2,FALSE),FALSE)</f>
        <v>#REF!</v>
      </c>
      <c r="L12" s="47" t="e">
        <f>VLOOKUP($A12,#REF!,HLOOKUP(总课表!G12,#REF!,2,FALSE),FALSE)</f>
        <v>#REF!</v>
      </c>
      <c r="M12" s="47" t="str">
        <f>IF(ISERROR(FIND(#REF!,H12)),"",IF(FIND(#REF!,H12)&lt;&gt;0,#REF!&amp;COLUMNS(总课表!$M$3:M$3)&amp;总课表!$B12,""))</f>
        <v/>
      </c>
      <c r="N12" s="47" t="str">
        <f>IF(ISERROR(FIND(#REF!,I12)),"",IF(FIND(#REF!,I12)&lt;&gt;0,#REF!&amp;COLUMNS(总课表!$M$3:N$3)&amp;总课表!$B12,""))</f>
        <v/>
      </c>
      <c r="O12" s="47" t="str">
        <f>IF(ISERROR(FIND(#REF!,J12)),"",IF(FIND(#REF!,J12)&lt;&gt;0,#REF!&amp;COLUMNS(总课表!$M$3:O$3)&amp;总课表!$B12,""))</f>
        <v/>
      </c>
      <c r="P12" s="47" t="str">
        <f>IF(ISERROR(FIND(#REF!,K12)),"",IF(FIND(#REF!,K12)&lt;&gt;0,#REF!&amp;COLUMNS(总课表!$M$3:P$3)&amp;总课表!$B12,""))</f>
        <v/>
      </c>
      <c r="Q12" s="47" t="str">
        <f>IF(ISERROR(FIND(#REF!,L12)),"",IF(FIND(#REF!,L12)&lt;&gt;0,#REF!&amp;COLUMNS(总课表!$M$3:Q$3)&amp;总课表!$B12,""))</f>
        <v/>
      </c>
      <c r="T12" s="4">
        <v>101</v>
      </c>
      <c r="U12" s="45" t="s">
        <v>54</v>
      </c>
      <c r="V12" s="59" t="str">
        <f>IF(ISERROR(VLOOKUP($T12,任课!$D:$S,HLOOKUP(总课表!C12,任课!$F$1:$S$4,2,FALSE),FALSE)&amp;COLUMNS($V$1:V$1)&amp;$U12),VLOOKUP(C12,组合课!$B:$D,3,FALSE)&amp;COLUMNS($V$1:V$1)&amp;$U12,VLOOKUP($T12,任课!$D:$S,HLOOKUP(总课表!C12,任课!$F$1:$S$4,2,FALSE),FALSE)&amp;COLUMNS($V$1:V$1)&amp;$U12)</f>
        <v>孙国芳108</v>
      </c>
      <c r="W12" s="59" t="str">
        <f>IF(ISERROR(VLOOKUP($T12,任课!$D:$S,HLOOKUP(总课表!D12,任课!$F$1:$S$4,2,FALSE),FALSE)&amp;COLUMNS($V$1:W$1)&amp;$U12),VLOOKUP(D12,组合课!$B:$D,3,FALSE)&amp;COLUMNS($V$1:W$1)&amp;$U12,VLOOKUP($T12,任课!$D:$S,HLOOKUP(总课表!D12,任课!$F$1:$S$4,2,FALSE),FALSE)&amp;COLUMNS($V$1:W$1)&amp;$U12)</f>
        <v>谷燕霞208</v>
      </c>
      <c r="X12" s="59" t="str">
        <f>IF(ISERROR(VLOOKUP($T12,任课!$D:$S,HLOOKUP(总课表!E12,任课!$F$1:$S$4,2,FALSE),FALSE)&amp;COLUMNS($V$1:X$1)&amp;$U12),VLOOKUP(E12,组合课!$B:$D,3,FALSE)&amp;COLUMNS($V$1:X$1)&amp;$U12,VLOOKUP($T12,任课!$D:$S,HLOOKUP(总课表!E12,任课!$F$1:$S$4,2,FALSE),FALSE)&amp;COLUMNS($V$1:X$1)&amp;$U12)</f>
        <v>黄雪军308</v>
      </c>
      <c r="Y12" s="59" t="str">
        <f>IF(ISERROR(VLOOKUP($T12,任课!$D:$S,HLOOKUP(总课表!F12,任课!$F$1:$S$4,2,FALSE),FALSE)&amp;COLUMNS($V$1:Y$1)&amp;$U12),VLOOKUP(F12,组合课!$B:$D,3,FALSE)&amp;COLUMNS($V$1:Y$1)&amp;$U12,VLOOKUP($T12,任课!$D:$S,HLOOKUP(总课表!F12,任课!$F$1:$S$4,2,FALSE),FALSE)&amp;COLUMNS($V$1:Y$1)&amp;$U12)</f>
        <v>徐婷婷408</v>
      </c>
      <c r="Z12" s="59" t="str">
        <f>IF(ISERROR(VLOOKUP($T12,任课!$D:$S,HLOOKUP(总课表!G12,任课!$F$1:$S$4,2,FALSE),FALSE)&amp;COLUMNS($V$1:Z$1)&amp;$U12),VLOOKUP(G12,组合课!$B:$D,3,FALSE)&amp;COLUMNS($V$1:Z$1)&amp;$U12,VLOOKUP($T12,任课!$D:$S,HLOOKUP(总课表!G12,任课!$F$1:$S$4,2,FALSE),FALSE)&amp;COLUMNS($V$1:Z$1)&amp;$U12)</f>
        <v>郑梦叶508</v>
      </c>
    </row>
    <row r="13" spans="1:26" ht="23.25" customHeight="1">
      <c r="A13" s="4">
        <v>101</v>
      </c>
      <c r="B13" s="45" t="s">
        <v>55</v>
      </c>
      <c r="C13" s="46" t="s">
        <v>270</v>
      </c>
      <c r="D13" s="46" t="s">
        <v>264</v>
      </c>
      <c r="E13" s="46" t="s">
        <v>268</v>
      </c>
      <c r="F13" s="46" t="s">
        <v>259</v>
      </c>
      <c r="G13" s="46" t="s">
        <v>267</v>
      </c>
      <c r="H13" s="47" t="e">
        <f>VLOOKUP($A13,#REF!,HLOOKUP(总课表!C13,#REF!,2,FALSE),FALSE)</f>
        <v>#REF!</v>
      </c>
      <c r="I13" s="47" t="e">
        <f>VLOOKUP($A13,#REF!,HLOOKUP(总课表!D13,#REF!,2,FALSE),FALSE)</f>
        <v>#REF!</v>
      </c>
      <c r="J13" s="47" t="e">
        <f>VLOOKUP($A13,#REF!,HLOOKUP(总课表!E13,#REF!,2,FALSE),FALSE)</f>
        <v>#REF!</v>
      </c>
      <c r="K13" s="47" t="e">
        <f>VLOOKUP($A13,#REF!,HLOOKUP(总课表!F13,#REF!,2,FALSE),FALSE)</f>
        <v>#REF!</v>
      </c>
      <c r="L13" s="47" t="e">
        <f>VLOOKUP($A13,#REF!,HLOOKUP(总课表!G13,#REF!,2,FALSE),FALSE)</f>
        <v>#REF!</v>
      </c>
      <c r="M13" s="47" t="str">
        <f>IF(ISERROR(FIND(#REF!,H13)),"",IF(FIND(#REF!,H13)&lt;&gt;0,#REF!&amp;COLUMNS(总课表!$M$3:M$3)&amp;总课表!$B13,""))</f>
        <v/>
      </c>
      <c r="N13" s="47" t="str">
        <f>IF(ISERROR(FIND(#REF!,I13)),"",IF(FIND(#REF!,I13)&lt;&gt;0,#REF!&amp;COLUMNS(总课表!$M$3:N$3)&amp;总课表!$B13,""))</f>
        <v/>
      </c>
      <c r="O13" s="47" t="str">
        <f>IF(ISERROR(FIND(#REF!,J13)),"",IF(FIND(#REF!,J13)&lt;&gt;0,#REF!&amp;COLUMNS(总课表!$M$3:O$3)&amp;总课表!$B13,""))</f>
        <v/>
      </c>
      <c r="P13" s="47" t="str">
        <f>IF(ISERROR(FIND(#REF!,K13)),"",IF(FIND(#REF!,K13)&lt;&gt;0,#REF!&amp;COLUMNS(总课表!$M$3:P$3)&amp;总课表!$B13,""))</f>
        <v/>
      </c>
      <c r="Q13" s="47" t="str">
        <f>IF(ISERROR(FIND(#REF!,L13)),"",IF(FIND(#REF!,L13)&lt;&gt;0,#REF!&amp;COLUMNS(总课表!$M$3:Q$3)&amp;总课表!$B13,""))</f>
        <v/>
      </c>
      <c r="T13" s="4">
        <v>101</v>
      </c>
      <c r="U13" s="45" t="s">
        <v>55</v>
      </c>
      <c r="V13" s="59" t="str">
        <f>IF(ISERROR(VLOOKUP($T13,任课!$D:$S,HLOOKUP(总课表!C13,任课!$F$1:$S$4,2,FALSE),FALSE)&amp;COLUMNS($V$1:V$1)&amp;$U13),VLOOKUP(C13,组合课!$B:$D,3,FALSE)&amp;COLUMNS($V$1:V$1)&amp;$U13,VLOOKUP($T13,任课!$D:$S,HLOOKUP(总课表!C13,任课!$F$1:$S$4,2,FALSE),FALSE)&amp;COLUMNS($V$1:V$1)&amp;$U13)</f>
        <v>郑梦叶109</v>
      </c>
      <c r="W13" s="59" t="str">
        <f>IF(ISERROR(VLOOKUP($T13,任课!$D:$S,HLOOKUP(总课表!D13,任课!$F$1:$S$4,2,FALSE),FALSE)&amp;COLUMNS($V$1:W$1)&amp;$U13),VLOOKUP(D13,组合课!$B:$D,3,FALSE)&amp;COLUMNS($V$1:W$1)&amp;$U13,VLOOKUP($T13,任课!$D:$S,HLOOKUP(总课表!D13,任课!$F$1:$S$4,2,FALSE),FALSE)&amp;COLUMNS($V$1:W$1)&amp;$U13)</f>
        <v>徐明芳209</v>
      </c>
      <c r="X13" s="59" t="str">
        <f>IF(ISERROR(VLOOKUP($T13,任课!$D:$S,HLOOKUP(总课表!E13,任课!$F$1:$S$4,2,FALSE),FALSE)&amp;COLUMNS($V$1:X$1)&amp;$U13),VLOOKUP(E13,组合课!$B:$D,3,FALSE)&amp;COLUMNS($V$1:X$1)&amp;$U13,VLOOKUP($T13,任课!$D:$S,HLOOKUP(总课表!E13,任课!$F$1:$S$4,2,FALSE),FALSE)&amp;COLUMNS($V$1:X$1)&amp;$U13)</f>
        <v>李 庆309</v>
      </c>
      <c r="Y13" s="59" t="str">
        <f>IF(ISERROR(VLOOKUP($T13,任课!$D:$S,HLOOKUP(总课表!F13,任课!$F$1:$S$4,2,FALSE),FALSE)&amp;COLUMNS($V$1:Y$1)&amp;$U13),VLOOKUP(F13,组合课!$B:$D,3,FALSE)&amp;COLUMNS($V$1:Y$1)&amp;$U13,VLOOKUP($T13,任课!$D:$S,HLOOKUP(总课表!F13,任课!$F$1:$S$4,2,FALSE),FALSE)&amp;COLUMNS($V$1:Y$1)&amp;$U13)</f>
        <v>郑梦叶409</v>
      </c>
      <c r="Z13" s="59" t="str">
        <f>IF(ISERROR(VLOOKUP($T13,任课!$D:$S,HLOOKUP(总课表!G13,任课!$F$1:$S$4,2,FALSE),FALSE)&amp;COLUMNS($V$1:Z$1)&amp;$U13),VLOOKUP(G13,组合课!$B:$D,3,FALSE)&amp;COLUMNS($V$1:Z$1)&amp;$U13,VLOOKUP($T13,任课!$D:$S,HLOOKUP(总课表!G13,任课!$F$1:$S$4,2,FALSE),FALSE)&amp;COLUMNS($V$1:Z$1)&amp;$U13)</f>
        <v>谷燕霞509</v>
      </c>
    </row>
    <row r="14" spans="1:26" ht="23.25" customHeight="1">
      <c r="A14" s="4">
        <v>101</v>
      </c>
      <c r="B14" s="45" t="s">
        <v>56</v>
      </c>
      <c r="C14" s="46" t="s">
        <v>264</v>
      </c>
      <c r="D14" s="46" t="s">
        <v>268</v>
      </c>
      <c r="E14" s="46" t="s">
        <v>263</v>
      </c>
      <c r="F14" s="46" t="s">
        <v>271</v>
      </c>
      <c r="G14" s="46" t="s">
        <v>272</v>
      </c>
      <c r="H14" s="47" t="e">
        <f>VLOOKUP($A14,#REF!,HLOOKUP(总课表!C14,#REF!,2,FALSE),FALSE)</f>
        <v>#REF!</v>
      </c>
      <c r="I14" s="47" t="e">
        <f>VLOOKUP($A14,#REF!,HLOOKUP(总课表!D14,#REF!,2,FALSE),FALSE)</f>
        <v>#REF!</v>
      </c>
      <c r="J14" s="47" t="e">
        <f>VLOOKUP($A14,#REF!,HLOOKUP(总课表!E14,#REF!,2,FALSE),FALSE)</f>
        <v>#REF!</v>
      </c>
      <c r="K14" s="47" t="e">
        <f>VLOOKUP($A14,#REF!,HLOOKUP(总课表!F14,#REF!,2,FALSE),FALSE)</f>
        <v>#REF!</v>
      </c>
      <c r="L14" s="47" t="e">
        <f>VLOOKUP($A14,#REF!,HLOOKUP(总课表!G14,#REF!,2,FALSE),FALSE)</f>
        <v>#REF!</v>
      </c>
      <c r="M14" s="47" t="str">
        <f>IF(ISERROR(FIND(#REF!,H14)),"",IF(FIND(#REF!,H14)&lt;&gt;0,#REF!&amp;COLUMNS(总课表!$M$3:M$3)&amp;总课表!$B14,""))</f>
        <v/>
      </c>
      <c r="N14" s="47" t="str">
        <f>IF(ISERROR(FIND(#REF!,I14)),"",IF(FIND(#REF!,I14)&lt;&gt;0,#REF!&amp;COLUMNS(总课表!$M$3:N$3)&amp;总课表!$B14,""))</f>
        <v/>
      </c>
      <c r="O14" s="47" t="str">
        <f>IF(ISERROR(FIND(#REF!,J14)),"",IF(FIND(#REF!,J14)&lt;&gt;0,#REF!&amp;COLUMNS(总课表!$M$3:O$3)&amp;总课表!$B14,""))</f>
        <v/>
      </c>
      <c r="P14" s="47" t="str">
        <f>IF(ISERROR(FIND(#REF!,K14)),"",IF(FIND(#REF!,K14)&lt;&gt;0,#REF!&amp;COLUMNS(总课表!$M$3:P$3)&amp;总课表!$B14,""))</f>
        <v/>
      </c>
      <c r="Q14" s="47" t="str">
        <f>IF(ISERROR(FIND(#REF!,L14)),"",IF(FIND(#REF!,L14)&lt;&gt;0,#REF!&amp;COLUMNS(总课表!$M$3:Q$3)&amp;总课表!$B14,""))</f>
        <v/>
      </c>
      <c r="T14" s="4">
        <v>101</v>
      </c>
      <c r="U14" s="45" t="s">
        <v>56</v>
      </c>
      <c r="V14" s="59" t="str">
        <f>IF(ISERROR(VLOOKUP($T14,任课!$D:$S,HLOOKUP(总课表!C14,任课!$F$1:$S$4,2,FALSE),FALSE)&amp;COLUMNS($V$1:V$1)&amp;$U14),VLOOKUP(C14,组合课!$B:$D,3,FALSE)&amp;COLUMNS($V$1:V$1)&amp;$U14,VLOOKUP($T14,任课!$D:$S,HLOOKUP(总课表!C14,任课!$F$1:$S$4,2,FALSE),FALSE)&amp;COLUMNS($V$1:V$1)&amp;$U14)</f>
        <v>徐明芳110</v>
      </c>
      <c r="W14" s="59" t="str">
        <f>IF(ISERROR(VLOOKUP($T14,任课!$D:$S,HLOOKUP(总课表!D14,任课!$F$1:$S$4,2,FALSE),FALSE)&amp;COLUMNS($V$1:W$1)&amp;$U14),VLOOKUP(D14,组合课!$B:$D,3,FALSE)&amp;COLUMNS($V$1:W$1)&amp;$U14,VLOOKUP($T14,任课!$D:$S,HLOOKUP(总课表!D14,任课!$F$1:$S$4,2,FALSE),FALSE)&amp;COLUMNS($V$1:W$1)&amp;$U14)</f>
        <v>李 庆210</v>
      </c>
      <c r="X14" s="59" t="str">
        <f>IF(ISERROR(VLOOKUP($T14,任课!$D:$S,HLOOKUP(总课表!E14,任课!$F$1:$S$4,2,FALSE),FALSE)&amp;COLUMNS($V$1:X$1)&amp;$U14),VLOOKUP(E14,组合课!$B:$D,3,FALSE)&amp;COLUMNS($V$1:X$1)&amp;$U14,VLOOKUP($T14,任课!$D:$S,HLOOKUP(总课表!E14,任课!$F$1:$S$4,2,FALSE),FALSE)&amp;COLUMNS($V$1:X$1)&amp;$U14)</f>
        <v>梁谌祎310</v>
      </c>
      <c r="Y14" s="59" t="str">
        <f>IF(ISERROR(VLOOKUP($T14,任课!$D:$S,HLOOKUP(总课表!F14,任课!$F$1:$S$4,2,FALSE),FALSE)&amp;COLUMNS($V$1:Y$1)&amp;$U14),VLOOKUP(F14,组合课!$B:$D,3,FALSE)&amp;COLUMNS($V$1:Y$1)&amp;$U14,VLOOKUP($T14,任课!$D:$S,HLOOKUP(总课表!F14,任课!$F$1:$S$4,2,FALSE),FALSE)&amp;COLUMNS($V$1:Y$1)&amp;$U14)</f>
        <v>张海霞410</v>
      </c>
      <c r="Z14" s="59" t="e">
        <f>IF(ISERROR(VLOOKUP($T14,任课!$D:$S,HLOOKUP(总课表!G14,任课!$F$1:$S$4,2,FALSE),FALSE)&amp;COLUMNS($V$1:Z$1)&amp;$U14),VLOOKUP(G14,组合课!$B:$D,3,FALSE)&amp;COLUMNS($V$1:Z$1)&amp;$U14,VLOOKUP($T14,任课!$D:$S,HLOOKUP(总课表!G14,任课!$F$1:$S$4,2,FALSE),FALSE)&amp;COLUMNS($V$1:Z$1)&amp;$U14)</f>
        <v>#N/A</v>
      </c>
    </row>
    <row r="15" spans="1:26" ht="23.25" customHeight="1">
      <c r="A15" s="48"/>
      <c r="B15" s="49"/>
      <c r="C15" s="50"/>
      <c r="D15" s="50"/>
      <c r="E15" s="50"/>
      <c r="F15" s="50"/>
      <c r="G15" s="51">
        <v>44258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T15" s="48"/>
      <c r="U15" s="49"/>
      <c r="V15" s="50"/>
      <c r="W15" s="50"/>
      <c r="X15" s="50"/>
      <c r="Y15" s="50"/>
      <c r="Z15" s="51">
        <v>44258</v>
      </c>
    </row>
    <row r="16" spans="1:26" ht="23.25" customHeight="1">
      <c r="A16" s="48"/>
      <c r="B16" s="49"/>
      <c r="C16" s="50"/>
      <c r="D16" s="50"/>
      <c r="E16" s="50"/>
      <c r="F16" s="50"/>
      <c r="G16" s="50"/>
      <c r="H16" s="52"/>
      <c r="I16" s="47"/>
      <c r="J16" s="47"/>
      <c r="K16" s="47"/>
      <c r="L16" s="47"/>
      <c r="M16" s="47"/>
      <c r="N16" s="47"/>
      <c r="O16" s="47"/>
      <c r="P16" s="47"/>
      <c r="Q16" s="47"/>
      <c r="T16" s="48"/>
      <c r="U16" s="49"/>
      <c r="V16" s="50"/>
      <c r="W16" s="50"/>
      <c r="X16" s="50"/>
      <c r="Y16" s="50"/>
      <c r="Z16" s="50"/>
    </row>
    <row r="17" spans="1:26" ht="23.25" customHeight="1">
      <c r="A17" s="48"/>
      <c r="B17" s="49"/>
      <c r="C17" s="50"/>
      <c r="D17" s="50"/>
      <c r="E17" s="50"/>
      <c r="F17" s="50"/>
      <c r="G17" s="50"/>
      <c r="H17" s="52"/>
      <c r="I17" s="47"/>
      <c r="J17" s="47"/>
      <c r="K17" s="47"/>
      <c r="L17" s="47"/>
      <c r="M17" s="47"/>
      <c r="N17" s="47"/>
      <c r="O17" s="47"/>
      <c r="P17" s="47"/>
      <c r="Q17" s="47"/>
      <c r="T17" s="48"/>
      <c r="U17" s="49"/>
      <c r="V17" s="50"/>
      <c r="W17" s="50"/>
      <c r="X17" s="50"/>
      <c r="Y17" s="50"/>
      <c r="Z17" s="50"/>
    </row>
    <row r="18" spans="1:26" ht="23.25" customHeight="1">
      <c r="A18" s="48"/>
      <c r="B18" s="102" t="s">
        <v>273</v>
      </c>
      <c r="C18" s="103"/>
      <c r="D18" s="103"/>
      <c r="E18" s="103"/>
      <c r="F18" s="103"/>
      <c r="G18" s="103"/>
      <c r="H18" s="47"/>
      <c r="I18" s="47"/>
      <c r="J18" s="47"/>
      <c r="K18" s="47"/>
      <c r="L18" s="47"/>
      <c r="M18" s="47"/>
      <c r="N18" s="47"/>
      <c r="O18" s="47"/>
      <c r="P18" s="47"/>
      <c r="Q18" s="47"/>
      <c r="T18" s="48"/>
      <c r="U18" s="102" t="s">
        <v>274</v>
      </c>
      <c r="V18" s="103"/>
      <c r="W18" s="103"/>
      <c r="X18" s="103"/>
      <c r="Y18" s="103"/>
      <c r="Z18" s="103"/>
    </row>
    <row r="19" spans="1:26" ht="23.25" customHeight="1">
      <c r="A19" s="39" t="s">
        <v>3</v>
      </c>
      <c r="B19" s="53" t="s">
        <v>39</v>
      </c>
      <c r="C19" s="41" t="s">
        <v>40</v>
      </c>
      <c r="D19" s="41" t="s">
        <v>41</v>
      </c>
      <c r="E19" s="41" t="s">
        <v>42</v>
      </c>
      <c r="F19" s="41" t="s">
        <v>43</v>
      </c>
      <c r="G19" s="41" t="s">
        <v>44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T19" s="39" t="s">
        <v>3</v>
      </c>
      <c r="U19" s="53" t="s">
        <v>39</v>
      </c>
      <c r="V19" s="41" t="s">
        <v>40</v>
      </c>
      <c r="W19" s="41" t="s">
        <v>41</v>
      </c>
      <c r="X19" s="41" t="s">
        <v>42</v>
      </c>
      <c r="Y19" s="41" t="s">
        <v>43</v>
      </c>
      <c r="Z19" s="41" t="s">
        <v>44</v>
      </c>
    </row>
    <row r="20" spans="1:26" ht="23.25" customHeight="1">
      <c r="A20" s="4">
        <v>102</v>
      </c>
      <c r="B20" s="45" t="s">
        <v>45</v>
      </c>
      <c r="C20" s="46" t="s">
        <v>259</v>
      </c>
      <c r="D20" s="46" t="s">
        <v>267</v>
      </c>
      <c r="E20" s="46" t="s">
        <v>262</v>
      </c>
      <c r="F20" s="46" t="s">
        <v>263</v>
      </c>
      <c r="G20" s="46" t="s">
        <v>268</v>
      </c>
      <c r="H20" s="47" t="e">
        <f>VLOOKUP($A20,#REF!,HLOOKUP(总课表!C20,#REF!,2,FALSE),FALSE)</f>
        <v>#REF!</v>
      </c>
      <c r="I20" s="47" t="e">
        <f>VLOOKUP($A20,#REF!,HLOOKUP(总课表!D20,#REF!,2,FALSE),FALSE)</f>
        <v>#REF!</v>
      </c>
      <c r="J20" s="47" t="e">
        <f>VLOOKUP($A20,#REF!,HLOOKUP(总课表!E20,#REF!,2,FALSE),FALSE)</f>
        <v>#REF!</v>
      </c>
      <c r="K20" s="47" t="e">
        <f>VLOOKUP($A20,#REF!,HLOOKUP(总课表!F20,#REF!,2,FALSE),FALSE)</f>
        <v>#REF!</v>
      </c>
      <c r="L20" s="47" t="e">
        <f>VLOOKUP($A20,#REF!,HLOOKUP(总课表!G20,#REF!,2,FALSE),FALSE)</f>
        <v>#REF!</v>
      </c>
      <c r="M20" s="47" t="str">
        <f>IF(ISERROR(FIND(#REF!,H20)),"",IF(FIND(#REF!,H20)&lt;&gt;0,#REF!&amp;COLUMNS(总课表!$M$3:M$3)&amp;总课表!$B20,""))</f>
        <v/>
      </c>
      <c r="N20" s="47" t="str">
        <f>IF(ISERROR(FIND(#REF!,I20)),"",IF(FIND(#REF!,I20)&lt;&gt;0,#REF!&amp;COLUMNS(总课表!$M$3:N$3)&amp;总课表!$B20,""))</f>
        <v/>
      </c>
      <c r="O20" s="47" t="str">
        <f>IF(ISERROR(FIND(#REF!,J20)),"",IF(FIND(#REF!,J20)&lt;&gt;0,#REF!&amp;COLUMNS(总课表!$M$3:O$3)&amp;总课表!$B20,""))</f>
        <v/>
      </c>
      <c r="P20" s="47" t="str">
        <f>IF(ISERROR(FIND(#REF!,K20)),"",IF(FIND(#REF!,K20)&lt;&gt;0,#REF!&amp;COLUMNS(总课表!$M$3:P$3)&amp;总课表!$B20,""))</f>
        <v/>
      </c>
      <c r="Q20" s="47" t="str">
        <f>IF(ISERROR(FIND(#REF!,L20)),"",IF(FIND(#REF!,L20)&lt;&gt;0,#REF!&amp;COLUMNS(总课表!$M$3:Q$3)&amp;总课表!$B20,""))</f>
        <v/>
      </c>
      <c r="T20" s="4">
        <v>102</v>
      </c>
      <c r="U20" s="45" t="s">
        <v>45</v>
      </c>
      <c r="V20" s="59" t="str">
        <f>IF(ISERROR(VLOOKUP($T20,任课!$D:$S,HLOOKUP(总课表!C20,任课!$F$1:$S$4,2,FALSE),FALSE)&amp;COLUMNS($V$1:V$1)&amp;$U20),VLOOKUP(C20,组合课!$B:$D,3,FALSE)&amp;COLUMNS($V$1:V$1)&amp;$U20,VLOOKUP($T20,任课!$D:$S,HLOOKUP(总课表!C20,任课!$F$1:$S$4,2,FALSE),FALSE)&amp;COLUMNS($V$1:V$1)&amp;$U20)</f>
        <v>潘妙妙101</v>
      </c>
      <c r="W20" s="59" t="str">
        <f>IF(ISERROR(VLOOKUP($T20,任课!$D:$S,HLOOKUP(总课表!D20,任课!$F$1:$S$4,2,FALSE),FALSE)&amp;COLUMNS($V$1:W$1)&amp;$U20),VLOOKUP(D20,组合课!$B:$D,3,FALSE)&amp;COLUMNS($V$1:W$1)&amp;$U20,VLOOKUP($T20,任课!$D:$S,HLOOKUP(总课表!D20,任课!$F$1:$S$4,2,FALSE),FALSE)&amp;COLUMNS($V$1:W$1)&amp;$U20)</f>
        <v>尹 景201</v>
      </c>
      <c r="X20" s="59" t="str">
        <f>IF(ISERROR(VLOOKUP($T20,任课!$D:$S,HLOOKUP(总课表!E20,任课!$F$1:$S$4,2,FALSE),FALSE)&amp;COLUMNS($V$1:X$1)&amp;$U20),VLOOKUP(E20,组合课!$B:$D,3,FALSE)&amp;COLUMNS($V$1:X$1)&amp;$U20,VLOOKUP($T20,任课!$D:$S,HLOOKUP(总课表!E20,任课!$F$1:$S$4,2,FALSE),FALSE)&amp;COLUMNS($V$1:X$1)&amp;$U20)</f>
        <v>陈 玲301</v>
      </c>
      <c r="Y20" s="59" t="str">
        <f>IF(ISERROR(VLOOKUP($T20,任课!$D:$S,HLOOKUP(总课表!F20,任课!$F$1:$S$4,2,FALSE),FALSE)&amp;COLUMNS($V$1:Y$1)&amp;$U20),VLOOKUP(F20,组合课!$B:$D,3,FALSE)&amp;COLUMNS($V$1:Y$1)&amp;$U20,VLOOKUP($T20,任课!$D:$S,HLOOKUP(总课表!F20,任课!$F$1:$S$4,2,FALSE),FALSE)&amp;COLUMNS($V$1:Y$1)&amp;$U20)</f>
        <v>梁谌祎401</v>
      </c>
      <c r="Z20" s="59" t="str">
        <f>IF(ISERROR(VLOOKUP($T20,任课!$D:$S,HLOOKUP(总课表!G20,任课!$F$1:$S$4,2,FALSE),FALSE)&amp;COLUMNS($V$1:Z$1)&amp;$U20),VLOOKUP(G20,组合课!$B:$D,3,FALSE)&amp;COLUMNS($V$1:Z$1)&amp;$U20,VLOOKUP($T20,任课!$D:$S,HLOOKUP(总课表!G20,任课!$F$1:$S$4,2,FALSE),FALSE)&amp;COLUMNS($V$1:Z$1)&amp;$U20)</f>
        <v>钮金泉501</v>
      </c>
    </row>
    <row r="21" spans="1:26" ht="23.25" customHeight="1">
      <c r="A21" s="4">
        <v>102</v>
      </c>
      <c r="B21" s="45" t="s">
        <v>46</v>
      </c>
      <c r="C21" s="46" t="s">
        <v>259</v>
      </c>
      <c r="D21" s="46" t="s">
        <v>267</v>
      </c>
      <c r="E21" s="46" t="s">
        <v>262</v>
      </c>
      <c r="F21" s="46" t="s">
        <v>261</v>
      </c>
      <c r="G21" s="46" t="s">
        <v>260</v>
      </c>
      <c r="H21" s="47" t="e">
        <f>VLOOKUP($A21,#REF!,HLOOKUP(总课表!C21,#REF!,2,FALSE),FALSE)</f>
        <v>#REF!</v>
      </c>
      <c r="I21" s="47" t="e">
        <f>VLOOKUP($A21,#REF!,HLOOKUP(总课表!D21,#REF!,2,FALSE),FALSE)</f>
        <v>#REF!</v>
      </c>
      <c r="J21" s="47" t="e">
        <f>VLOOKUP($A21,#REF!,HLOOKUP(总课表!E21,#REF!,2,FALSE),FALSE)</f>
        <v>#REF!</v>
      </c>
      <c r="K21" s="47" t="e">
        <f>VLOOKUP($A21,#REF!,HLOOKUP(总课表!#REF!,#REF!,2,FALSE),FALSE)</f>
        <v>#REF!</v>
      </c>
      <c r="L21" s="47" t="e">
        <f>VLOOKUP($A21,#REF!,HLOOKUP(总课表!G21,#REF!,2,FALSE),FALSE)</f>
        <v>#REF!</v>
      </c>
      <c r="M21" s="47" t="str">
        <f>IF(ISERROR(FIND(#REF!,H21)),"",IF(FIND(#REF!,H21)&lt;&gt;0,#REF!&amp;COLUMNS(总课表!$M$3:M$3)&amp;总课表!$B21,""))</f>
        <v/>
      </c>
      <c r="N21" s="47" t="str">
        <f>IF(ISERROR(FIND(#REF!,I21)),"",IF(FIND(#REF!,I21)&lt;&gt;0,#REF!&amp;COLUMNS(总课表!$M$3:N$3)&amp;总课表!$B21,""))</f>
        <v/>
      </c>
      <c r="O21" s="47" t="str">
        <f>IF(ISERROR(FIND(#REF!,J21)),"",IF(FIND(#REF!,J21)&lt;&gt;0,#REF!&amp;COLUMNS(总课表!$M$3:O$3)&amp;总课表!$B21,""))</f>
        <v/>
      </c>
      <c r="P21" s="47" t="str">
        <f>IF(ISERROR(FIND(#REF!,K21)),"",IF(FIND(#REF!,K21)&lt;&gt;0,#REF!&amp;COLUMNS(总课表!$M$3:P$3)&amp;总课表!$B21,""))</f>
        <v/>
      </c>
      <c r="Q21" s="47" t="str">
        <f>IF(ISERROR(FIND(#REF!,L21)),"",IF(FIND(#REF!,L21)&lt;&gt;0,#REF!&amp;COLUMNS(总课表!$M$3:Q$3)&amp;总课表!$B21,""))</f>
        <v/>
      </c>
      <c r="T21" s="4">
        <v>102</v>
      </c>
      <c r="U21" s="45" t="s">
        <v>46</v>
      </c>
      <c r="V21" s="59" t="str">
        <f>IF(ISERROR(VLOOKUP($T21,任课!$D:$S,HLOOKUP(总课表!C21,任课!$F$1:$S$4,2,FALSE),FALSE)&amp;COLUMNS($V$1:V$1)&amp;$U21),VLOOKUP(C21,组合课!$B:$D,3,FALSE)&amp;COLUMNS($V$1:V$1)&amp;$U21,VLOOKUP($T21,任课!$D:$S,HLOOKUP(总课表!C21,任课!$F$1:$S$4,2,FALSE),FALSE)&amp;COLUMNS($V$1:V$1)&amp;$U21)</f>
        <v>潘妙妙102</v>
      </c>
      <c r="W21" s="59" t="str">
        <f>IF(ISERROR(VLOOKUP($T21,任课!$D:$S,HLOOKUP(总课表!D21,任课!$F$1:$S$4,2,FALSE),FALSE)&amp;COLUMNS($V$1:W$1)&amp;$U21),VLOOKUP(D21,组合课!$B:$D,3,FALSE)&amp;COLUMNS($V$1:W$1)&amp;$U21,VLOOKUP($T21,任课!$D:$S,HLOOKUP(总课表!D21,任课!$F$1:$S$4,2,FALSE),FALSE)&amp;COLUMNS($V$1:W$1)&amp;$U21)</f>
        <v>尹 景202</v>
      </c>
      <c r="X21" s="59" t="str">
        <f>IF(ISERROR(VLOOKUP($T21,任课!$D:$S,HLOOKUP(总课表!E21,任课!$F$1:$S$4,2,FALSE),FALSE)&amp;COLUMNS($V$1:X$1)&amp;$U21),VLOOKUP(E21,组合课!$B:$D,3,FALSE)&amp;COLUMNS($V$1:X$1)&amp;$U21,VLOOKUP($T21,任课!$D:$S,HLOOKUP(总课表!E21,任课!$F$1:$S$4,2,FALSE),FALSE)&amp;COLUMNS($V$1:X$1)&amp;$U21)</f>
        <v>陈 玲302</v>
      </c>
      <c r="Y21" s="59" t="str">
        <f>IF(ISERROR(VLOOKUP($T21,任课!$D:$S,HLOOKUP(总课表!F21,任课!$F$1:$S$4,2,FALSE),FALSE)&amp;COLUMNS($V$1:Y$1)&amp;$U21),VLOOKUP(F21,组合课!$B:$D,3,FALSE)&amp;COLUMNS($V$1:Y$1)&amp;$U21,VLOOKUP($T21,任课!$D:$S,HLOOKUP(总课表!F21,任课!$F$1:$S$4,2,FALSE),FALSE)&amp;COLUMNS($V$1:Y$1)&amp;$U21)</f>
        <v>汪 俊402</v>
      </c>
      <c r="Z21" s="59" t="str">
        <f>IF(ISERROR(VLOOKUP($T21,任课!$D:$S,HLOOKUP(总课表!G21,任课!$F$1:$S$4,2,FALSE),FALSE)&amp;COLUMNS($V$1:Z$1)&amp;$U21),VLOOKUP(G21,组合课!$B:$D,3,FALSE)&amp;COLUMNS($V$1:Z$1)&amp;$U21,VLOOKUP($T21,任课!$D:$S,HLOOKUP(总课表!G21,任课!$F$1:$S$4,2,FALSE),FALSE)&amp;COLUMNS($V$1:Z$1)&amp;$U21)</f>
        <v>张雪侠502</v>
      </c>
    </row>
    <row r="22" spans="1:26" ht="23.25" customHeight="1">
      <c r="A22" s="4">
        <v>102</v>
      </c>
      <c r="B22" s="45" t="s">
        <v>47</v>
      </c>
      <c r="C22" s="46" t="s">
        <v>261</v>
      </c>
      <c r="D22" s="46" t="s">
        <v>264</v>
      </c>
      <c r="E22" s="46" t="s">
        <v>267</v>
      </c>
      <c r="F22" s="54" t="s">
        <v>259</v>
      </c>
      <c r="G22" s="46" t="s">
        <v>261</v>
      </c>
      <c r="H22" s="47" t="e">
        <f>VLOOKUP($A22,#REF!,HLOOKUP(总课表!C22,#REF!,2,FALSE),FALSE)</f>
        <v>#REF!</v>
      </c>
      <c r="I22" s="47" t="e">
        <f>VLOOKUP($A22,#REF!,HLOOKUP(总课表!D22,#REF!,2,FALSE),FALSE)</f>
        <v>#REF!</v>
      </c>
      <c r="J22" s="47" t="e">
        <f>VLOOKUP($A22,#REF!,HLOOKUP(总课表!E22,#REF!,2,FALSE),FALSE)</f>
        <v>#REF!</v>
      </c>
      <c r="K22" s="47" t="e">
        <f>VLOOKUP($A22,#REF!,HLOOKUP(总课表!F21,#REF!,2,FALSE),FALSE)</f>
        <v>#REF!</v>
      </c>
      <c r="L22" s="47" t="e">
        <f>VLOOKUP($A22,#REF!,HLOOKUP(总课表!G22,#REF!,2,FALSE),FALSE)</f>
        <v>#REF!</v>
      </c>
      <c r="M22" s="47" t="str">
        <f>IF(ISERROR(FIND(#REF!,H22)),"",IF(FIND(#REF!,H22)&lt;&gt;0,#REF!&amp;COLUMNS(总课表!$M$3:M$3)&amp;总课表!$B22,""))</f>
        <v/>
      </c>
      <c r="N22" s="47" t="str">
        <f>IF(ISERROR(FIND(#REF!,I22)),"",IF(FIND(#REF!,I22)&lt;&gt;0,#REF!&amp;COLUMNS(总课表!$M$3:N$3)&amp;总课表!$B22,""))</f>
        <v/>
      </c>
      <c r="O22" s="47" t="str">
        <f>IF(ISERROR(FIND(#REF!,J22)),"",IF(FIND(#REF!,J22)&lt;&gt;0,#REF!&amp;COLUMNS(总课表!$M$3:O$3)&amp;总课表!$B22,""))</f>
        <v/>
      </c>
      <c r="P22" s="47" t="str">
        <f>IF(ISERROR(FIND(#REF!,K22)),"",IF(FIND(#REF!,K22)&lt;&gt;0,#REF!&amp;COLUMNS(总课表!$M$3:P$3)&amp;总课表!$B22,""))</f>
        <v/>
      </c>
      <c r="Q22" s="47" t="str">
        <f>IF(ISERROR(FIND(#REF!,L22)),"",IF(FIND(#REF!,L22)&lt;&gt;0,#REF!&amp;COLUMNS(总课表!$M$3:Q$3)&amp;总课表!$B22,""))</f>
        <v/>
      </c>
      <c r="T22" s="4">
        <v>102</v>
      </c>
      <c r="U22" s="45" t="s">
        <v>47</v>
      </c>
      <c r="V22" s="59" t="str">
        <f>IF(ISERROR(VLOOKUP($T22,任课!$D:$S,HLOOKUP(总课表!C22,任课!$F$1:$S$4,2,FALSE),FALSE)&amp;COLUMNS($V$1:V$1)&amp;$U22),VLOOKUP(C22,组合课!$B:$D,3,FALSE)&amp;COLUMNS($V$1:V$1)&amp;$U22,VLOOKUP($T22,任课!$D:$S,HLOOKUP(总课表!C22,任课!$F$1:$S$4,2,FALSE),FALSE)&amp;COLUMNS($V$1:V$1)&amp;$U22)</f>
        <v>汪 俊103</v>
      </c>
      <c r="W22" s="59" t="str">
        <f>IF(ISERROR(VLOOKUP($T22,任课!$D:$S,HLOOKUP(总课表!D22,任课!$F$1:$S$4,2,FALSE),FALSE)&amp;COLUMNS($V$1:W$1)&amp;$U22),VLOOKUP(D22,组合课!$B:$D,3,FALSE)&amp;COLUMNS($V$1:W$1)&amp;$U22,VLOOKUP($T22,任课!$D:$S,HLOOKUP(总课表!D22,任课!$F$1:$S$4,2,FALSE),FALSE)&amp;COLUMNS($V$1:W$1)&amp;$U22)</f>
        <v>吴剑英203</v>
      </c>
      <c r="X22" s="59" t="str">
        <f>IF(ISERROR(VLOOKUP($T22,任课!$D:$S,HLOOKUP(总课表!E22,任课!$F$1:$S$4,2,FALSE),FALSE)&amp;COLUMNS($V$1:X$1)&amp;$U22),VLOOKUP(E22,组合课!$B:$D,3,FALSE)&amp;COLUMNS($V$1:X$1)&amp;$U22,VLOOKUP($T22,任课!$D:$S,HLOOKUP(总课表!E22,任课!$F$1:$S$4,2,FALSE),FALSE)&amp;COLUMNS($V$1:X$1)&amp;$U22)</f>
        <v>尹 景303</v>
      </c>
      <c r="Y22" s="61" t="str">
        <f>IF(ISERROR(VLOOKUP($T22,任课!$D:$S,HLOOKUP(总课表!F22,任课!$F$1:$S$4,2,FALSE),FALSE)&amp;COLUMNS($V$1:Y$1)&amp;$U22),VLOOKUP(F22,组合课!$B:$D,3,FALSE)&amp;COLUMNS($V$1:Y$1)&amp;$U22,VLOOKUP($T22,任课!$D:$S,HLOOKUP(总课表!F22,任课!$F$1:$S$4,2,FALSE),FALSE)&amp;COLUMNS($V$1:Y$1)&amp;$U22)</f>
        <v>潘妙妙403</v>
      </c>
      <c r="Z22" s="59" t="str">
        <f>IF(ISERROR(VLOOKUP($T22,任课!$D:$S,HLOOKUP(总课表!G22,任课!$F$1:$S$4,2,FALSE),FALSE)&amp;COLUMNS($V$1:Z$1)&amp;$U22),VLOOKUP(G22,组合课!$B:$D,3,FALSE)&amp;COLUMNS($V$1:Z$1)&amp;$U22,VLOOKUP($T22,任课!$D:$S,HLOOKUP(总课表!G22,任课!$F$1:$S$4,2,FALSE),FALSE)&amp;COLUMNS($V$1:Z$1)&amp;$U22)</f>
        <v>汪 俊503</v>
      </c>
    </row>
    <row r="23" spans="1:26" ht="23.25" customHeight="1">
      <c r="A23" s="4">
        <v>102</v>
      </c>
      <c r="B23" s="45" t="s">
        <v>48</v>
      </c>
      <c r="C23" s="46" t="s">
        <v>264</v>
      </c>
      <c r="D23" s="46" t="s">
        <v>268</v>
      </c>
      <c r="E23" s="46" t="s">
        <v>259</v>
      </c>
      <c r="F23" s="46" t="s">
        <v>265</v>
      </c>
      <c r="G23" s="46" t="s">
        <v>262</v>
      </c>
      <c r="H23" s="47" t="e">
        <f>VLOOKUP($A23,#REF!,HLOOKUP(总课表!C23,#REF!,2,FALSE),FALSE)</f>
        <v>#REF!</v>
      </c>
      <c r="I23" s="47" t="e">
        <f>VLOOKUP($A23,#REF!,HLOOKUP(总课表!D23,#REF!,2,FALSE),FALSE)</f>
        <v>#REF!</v>
      </c>
      <c r="J23" s="47" t="e">
        <f>VLOOKUP($A23,#REF!,HLOOKUP(总课表!E23,#REF!,2,FALSE),FALSE)</f>
        <v>#REF!</v>
      </c>
      <c r="K23" s="47" t="e">
        <f>VLOOKUP($A23,#REF!,HLOOKUP(总课表!F23,#REF!,2,FALSE),FALSE)</f>
        <v>#REF!</v>
      </c>
      <c r="L23" s="47" t="e">
        <f>VLOOKUP($A23,#REF!,HLOOKUP(总课表!G23,#REF!,2,FALSE),FALSE)</f>
        <v>#REF!</v>
      </c>
      <c r="M23" s="47" t="str">
        <f>IF(ISERROR(FIND(#REF!,H23)),"",IF(FIND(#REF!,H23)&lt;&gt;0,#REF!&amp;COLUMNS(总课表!$M$3:M$3)&amp;总课表!$B23,""))</f>
        <v/>
      </c>
      <c r="N23" s="47" t="str">
        <f>IF(ISERROR(FIND(#REF!,I23)),"",IF(FIND(#REF!,I23)&lt;&gt;0,#REF!&amp;COLUMNS(总课表!$M$3:N$3)&amp;总课表!$B23,""))</f>
        <v/>
      </c>
      <c r="O23" s="47" t="str">
        <f>IF(ISERROR(FIND(#REF!,J23)),"",IF(FIND(#REF!,J23)&lt;&gt;0,#REF!&amp;COLUMNS(总课表!$M$3:O$3)&amp;总课表!$B23,""))</f>
        <v/>
      </c>
      <c r="P23" s="47" t="str">
        <f>IF(ISERROR(FIND(#REF!,K23)),"",IF(FIND(#REF!,K23)&lt;&gt;0,#REF!&amp;COLUMNS(总课表!$M$3:P$3)&amp;总课表!$B23,""))</f>
        <v/>
      </c>
      <c r="Q23" s="47" t="str">
        <f>IF(ISERROR(FIND(#REF!,L23)),"",IF(FIND(#REF!,L23)&lt;&gt;0,#REF!&amp;COLUMNS(总课表!$M$3:Q$3)&amp;总课表!$B23,""))</f>
        <v/>
      </c>
      <c r="T23" s="4">
        <v>102</v>
      </c>
      <c r="U23" s="45" t="s">
        <v>48</v>
      </c>
      <c r="V23" s="59" t="str">
        <f>IF(ISERROR(VLOOKUP($T23,任课!$D:$S,HLOOKUP(总课表!C23,任课!$F$1:$S$4,2,FALSE),FALSE)&amp;COLUMNS($V$1:V$1)&amp;$U23),VLOOKUP(C23,组合课!$B:$D,3,FALSE)&amp;COLUMNS($V$1:V$1)&amp;$U23,VLOOKUP($T23,任课!$D:$S,HLOOKUP(总课表!C23,任课!$F$1:$S$4,2,FALSE),FALSE)&amp;COLUMNS($V$1:V$1)&amp;$U23)</f>
        <v>吴剑英104</v>
      </c>
      <c r="W23" s="59" t="str">
        <f>IF(ISERROR(VLOOKUP($T23,任课!$D:$S,HLOOKUP(总课表!D23,任课!$F$1:$S$4,2,FALSE),FALSE)&amp;COLUMNS($V$1:W$1)&amp;$U23),VLOOKUP(D23,组合课!$B:$D,3,FALSE)&amp;COLUMNS($V$1:W$1)&amp;$U23,VLOOKUP($T23,任课!$D:$S,HLOOKUP(总课表!D23,任课!$F$1:$S$4,2,FALSE),FALSE)&amp;COLUMNS($V$1:W$1)&amp;$U23)</f>
        <v>钮金泉204</v>
      </c>
      <c r="X23" s="59" t="str">
        <f>IF(ISERROR(VLOOKUP($T23,任课!$D:$S,HLOOKUP(总课表!E23,任课!$F$1:$S$4,2,FALSE),FALSE)&amp;COLUMNS($V$1:X$1)&amp;$U23),VLOOKUP(E23,组合课!$B:$D,3,FALSE)&amp;COLUMNS($V$1:X$1)&amp;$U23,VLOOKUP($T23,任课!$D:$S,HLOOKUP(总课表!E23,任课!$F$1:$S$4,2,FALSE),FALSE)&amp;COLUMNS($V$1:X$1)&amp;$U23)</f>
        <v>潘妙妙304</v>
      </c>
      <c r="Y23" s="59" t="e">
        <f>IF(ISERROR(VLOOKUP($T23,任课!$D:$S,HLOOKUP(总课表!F23,任课!$F$1:$S$4,2,FALSE),FALSE)&amp;COLUMNS($V$1:Y$1)&amp;$U23),VLOOKUP(F23,组合课!$B:$D,3,FALSE)&amp;COLUMNS($V$1:Y$1)&amp;$U23,VLOOKUP($T23,任课!$D:$S,HLOOKUP(总课表!F23,任课!$F$1:$S$4,2,FALSE),FALSE)&amp;COLUMNS($V$1:Y$1)&amp;$U23)</f>
        <v>#N/A</v>
      </c>
      <c r="Z23" s="59" t="str">
        <f>IF(ISERROR(VLOOKUP($T23,任课!$D:$S,HLOOKUP(总课表!G23,任课!$F$1:$S$4,2,FALSE),FALSE)&amp;COLUMNS($V$1:Z$1)&amp;$U23),VLOOKUP(G23,组合课!$B:$D,3,FALSE)&amp;COLUMNS($V$1:Z$1)&amp;$U23,VLOOKUP($T23,任课!$D:$S,HLOOKUP(总课表!G23,任课!$F$1:$S$4,2,FALSE),FALSE)&amp;COLUMNS($V$1:Z$1)&amp;$U23)</f>
        <v>陈 玲504</v>
      </c>
    </row>
    <row r="24" spans="1:26" ht="23.25" customHeight="1">
      <c r="A24" s="4">
        <v>102</v>
      </c>
      <c r="B24" s="45" t="s">
        <v>50</v>
      </c>
      <c r="C24" s="46" t="s">
        <v>263</v>
      </c>
      <c r="D24" s="46" t="s">
        <v>261</v>
      </c>
      <c r="E24" s="46" t="s">
        <v>259</v>
      </c>
      <c r="F24" s="46" t="s">
        <v>266</v>
      </c>
      <c r="G24" s="46" t="s">
        <v>267</v>
      </c>
      <c r="H24" s="47" t="e">
        <f>VLOOKUP($A24,#REF!,HLOOKUP(总课表!C24,#REF!,2,FALSE),FALSE)</f>
        <v>#REF!</v>
      </c>
      <c r="I24" s="47" t="e">
        <f>VLOOKUP($A24,#REF!,HLOOKUP(总课表!D24,#REF!,2,FALSE),FALSE)</f>
        <v>#REF!</v>
      </c>
      <c r="J24" s="47" t="e">
        <f>VLOOKUP($A24,#REF!,HLOOKUP(总课表!E24,#REF!,2,FALSE),FALSE)</f>
        <v>#REF!</v>
      </c>
      <c r="K24" s="47" t="e">
        <f>VLOOKUP($A24,#REF!,HLOOKUP(总课表!F24,#REF!,2,FALSE),FALSE)</f>
        <v>#REF!</v>
      </c>
      <c r="L24" s="47" t="e">
        <f>VLOOKUP($A24,#REF!,HLOOKUP(总课表!G24,#REF!,2,FALSE),FALSE)</f>
        <v>#REF!</v>
      </c>
      <c r="M24" s="47" t="str">
        <f>IF(ISERROR(FIND(#REF!,H24)),"",IF(FIND(#REF!,H24)&lt;&gt;0,#REF!&amp;COLUMNS(总课表!$M$3:M$3)&amp;总课表!$B24,""))</f>
        <v/>
      </c>
      <c r="N24" s="47" t="str">
        <f>IF(ISERROR(FIND(#REF!,I24)),"",IF(FIND(#REF!,I24)&lt;&gt;0,#REF!&amp;COLUMNS(总课表!$M$3:N$3)&amp;总课表!$B24,""))</f>
        <v/>
      </c>
      <c r="O24" s="47" t="str">
        <f>IF(ISERROR(FIND(#REF!,J24)),"",IF(FIND(#REF!,J24)&lt;&gt;0,#REF!&amp;COLUMNS(总课表!$M$3:O$3)&amp;总课表!$B24,""))</f>
        <v/>
      </c>
      <c r="P24" s="47" t="str">
        <f>IF(ISERROR(FIND(#REF!,K24)),"",IF(FIND(#REF!,K24)&lt;&gt;0,#REF!&amp;COLUMNS(总课表!$M$3:P$3)&amp;总课表!$B24,""))</f>
        <v/>
      </c>
      <c r="Q24" s="47" t="str">
        <f>IF(ISERROR(FIND(#REF!,L24)),"",IF(FIND(#REF!,L24)&lt;&gt;0,#REF!&amp;COLUMNS(总课表!$M$3:Q$3)&amp;总课表!$B24,""))</f>
        <v/>
      </c>
      <c r="T24" s="4">
        <v>102</v>
      </c>
      <c r="U24" s="45" t="s">
        <v>50</v>
      </c>
      <c r="V24" s="59" t="str">
        <f>IF(ISERROR(VLOOKUP($T24,任课!$D:$S,HLOOKUP(总课表!C24,任课!$F$1:$S$4,2,FALSE),FALSE)&amp;COLUMNS($V$1:V$1)&amp;$U24),VLOOKUP(C24,组合课!$B:$D,3,FALSE)&amp;COLUMNS($V$1:V$1)&amp;$U24,VLOOKUP($T24,任课!$D:$S,HLOOKUP(总课表!C24,任课!$F$1:$S$4,2,FALSE),FALSE)&amp;COLUMNS($V$1:V$1)&amp;$U24)</f>
        <v>梁谌祎105</v>
      </c>
      <c r="W24" s="59" t="str">
        <f>IF(ISERROR(VLOOKUP($T24,任课!$D:$S,HLOOKUP(总课表!D24,任课!$F$1:$S$4,2,FALSE),FALSE)&amp;COLUMNS($V$1:W$1)&amp;$U24),VLOOKUP(D24,组合课!$B:$D,3,FALSE)&amp;COLUMNS($V$1:W$1)&amp;$U24,VLOOKUP($T24,任课!$D:$S,HLOOKUP(总课表!D24,任课!$F$1:$S$4,2,FALSE),FALSE)&amp;COLUMNS($V$1:W$1)&amp;$U24)</f>
        <v>汪 俊205</v>
      </c>
      <c r="X24" s="59" t="str">
        <f>IF(ISERROR(VLOOKUP($T24,任课!$D:$S,HLOOKUP(总课表!E24,任课!$F$1:$S$4,2,FALSE),FALSE)&amp;COLUMNS($V$1:X$1)&amp;$U24),VLOOKUP(E24,组合课!$B:$D,3,FALSE)&amp;COLUMNS($V$1:X$1)&amp;$U24,VLOOKUP($T24,任课!$D:$S,HLOOKUP(总课表!E24,任课!$F$1:$S$4,2,FALSE),FALSE)&amp;COLUMNS($V$1:X$1)&amp;$U24)</f>
        <v>潘妙妙305</v>
      </c>
      <c r="Y24" s="59" t="str">
        <f>IF(ISERROR(VLOOKUP($T24,任课!$D:$S,HLOOKUP(总课表!F24,任课!$F$1:$S$4,2,FALSE),FALSE)&amp;COLUMNS($V$1:Y$1)&amp;$U24),VLOOKUP(F24,组合课!$B:$D,3,FALSE)&amp;COLUMNS($V$1:Y$1)&amp;$U24,VLOOKUP($T24,任课!$D:$S,HLOOKUP(总课表!F24,任课!$F$1:$S$4,2,FALSE),FALSE)&amp;COLUMNS($V$1:Y$1)&amp;$U24)</f>
        <v>吴 娟405</v>
      </c>
      <c r="Z24" s="59" t="str">
        <f>IF(ISERROR(VLOOKUP($T24,任课!$D:$S,HLOOKUP(总课表!G24,任课!$F$1:$S$4,2,FALSE),FALSE)&amp;COLUMNS($V$1:Z$1)&amp;$U24),VLOOKUP(G24,组合课!$B:$D,3,FALSE)&amp;COLUMNS($V$1:Z$1)&amp;$U24,VLOOKUP($T24,任课!$D:$S,HLOOKUP(总课表!G24,任课!$F$1:$S$4,2,FALSE),FALSE)&amp;COLUMNS($V$1:Z$1)&amp;$U24)</f>
        <v>尹 景505</v>
      </c>
    </row>
    <row r="25" spans="1:26" ht="23.25" customHeight="1">
      <c r="A25" s="4">
        <v>102</v>
      </c>
      <c r="B25" s="45" t="s">
        <v>52</v>
      </c>
      <c r="C25" s="46" t="s">
        <v>267</v>
      </c>
      <c r="D25" s="46" t="s">
        <v>262</v>
      </c>
      <c r="E25" s="46" t="s">
        <v>260</v>
      </c>
      <c r="F25" s="46" t="s">
        <v>271</v>
      </c>
      <c r="G25" s="46" t="s">
        <v>269</v>
      </c>
      <c r="H25" s="47" t="e">
        <f>VLOOKUP($A25,#REF!,HLOOKUP(总课表!C25,#REF!,2,FALSE),FALSE)</f>
        <v>#REF!</v>
      </c>
      <c r="I25" s="47" t="e">
        <f>VLOOKUP($A25,#REF!,HLOOKUP(总课表!D25,#REF!,2,FALSE),FALSE)</f>
        <v>#REF!</v>
      </c>
      <c r="J25" s="47" t="e">
        <f>VLOOKUP($A25,#REF!,HLOOKUP(总课表!E25,#REF!,2,FALSE),FALSE)</f>
        <v>#REF!</v>
      </c>
      <c r="K25" s="47" t="e">
        <f>VLOOKUP($A25,#REF!,HLOOKUP(总课表!F25,#REF!,2,FALSE),FALSE)</f>
        <v>#REF!</v>
      </c>
      <c r="L25" s="47" t="e">
        <f>VLOOKUP($A25,#REF!,HLOOKUP(总课表!G25,#REF!,2,FALSE),FALSE)</f>
        <v>#REF!</v>
      </c>
      <c r="M25" s="47" t="str">
        <f>IF(ISERROR(FIND(#REF!,H25)),"",IF(FIND(#REF!,H25)&lt;&gt;0,#REF!&amp;COLUMNS(总课表!$M$3:M$3)&amp;总课表!$B25,""))</f>
        <v/>
      </c>
      <c r="N25" s="47" t="str">
        <f>IF(ISERROR(FIND(#REF!,I25)),"",IF(FIND(#REF!,I25)&lt;&gt;0,#REF!&amp;COLUMNS(总课表!$M$3:N$3)&amp;总课表!$B25,""))</f>
        <v/>
      </c>
      <c r="O25" s="47" t="str">
        <f>IF(ISERROR(FIND(#REF!,J25)),"",IF(FIND(#REF!,J25)&lt;&gt;0,#REF!&amp;COLUMNS(总课表!$M$3:O$3)&amp;总课表!$B25,""))</f>
        <v/>
      </c>
      <c r="P25" s="47" t="str">
        <f>IF(ISERROR(FIND(#REF!,K25)),"",IF(FIND(#REF!,K25)&lt;&gt;0,#REF!&amp;COLUMNS(总课表!$M$3:P$3)&amp;总课表!$B25,""))</f>
        <v/>
      </c>
      <c r="Q25" s="47" t="str">
        <f>IF(ISERROR(FIND(#REF!,L25)),"",IF(FIND(#REF!,L25)&lt;&gt;0,#REF!&amp;COLUMNS(总课表!$M$3:Q$3)&amp;总课表!$B25,""))</f>
        <v/>
      </c>
      <c r="T25" s="4">
        <v>102</v>
      </c>
      <c r="U25" s="45" t="s">
        <v>52</v>
      </c>
      <c r="V25" s="59" t="str">
        <f>IF(ISERROR(VLOOKUP($T25,任课!$D:$S,HLOOKUP(总课表!C25,任课!$F$1:$S$4,2,FALSE),FALSE)&amp;COLUMNS($V$1:V$1)&amp;$U25),VLOOKUP(C25,组合课!$B:$D,3,FALSE)&amp;COLUMNS($V$1:V$1)&amp;$U25,VLOOKUP($T25,任课!$D:$S,HLOOKUP(总课表!C25,任课!$F$1:$S$4,2,FALSE),FALSE)&amp;COLUMNS($V$1:V$1)&amp;$U25)</f>
        <v>尹 景106</v>
      </c>
      <c r="W25" s="59" t="str">
        <f>IF(ISERROR(VLOOKUP($T25,任课!$D:$S,HLOOKUP(总课表!D25,任课!$F$1:$S$4,2,FALSE),FALSE)&amp;COLUMNS($V$1:W$1)&amp;$U25),VLOOKUP(D25,组合课!$B:$D,3,FALSE)&amp;COLUMNS($V$1:W$1)&amp;$U25,VLOOKUP($T25,任课!$D:$S,HLOOKUP(总课表!D25,任课!$F$1:$S$4,2,FALSE),FALSE)&amp;COLUMNS($V$1:W$1)&amp;$U25)</f>
        <v>陈 玲206</v>
      </c>
      <c r="X25" s="59" t="str">
        <f>IF(ISERROR(VLOOKUP($T25,任课!$D:$S,HLOOKUP(总课表!E25,任课!$F$1:$S$4,2,FALSE),FALSE)&amp;COLUMNS($V$1:X$1)&amp;$U25),VLOOKUP(E25,组合课!$B:$D,3,FALSE)&amp;COLUMNS($V$1:X$1)&amp;$U25,VLOOKUP($T25,任课!$D:$S,HLOOKUP(总课表!E25,任课!$F$1:$S$4,2,FALSE),FALSE)&amp;COLUMNS($V$1:X$1)&amp;$U25)</f>
        <v>张雪侠306</v>
      </c>
      <c r="Y25" s="59" t="str">
        <f>IF(ISERROR(VLOOKUP($T25,任课!$D:$S,HLOOKUP(总课表!F25,任课!$F$1:$S$4,2,FALSE),FALSE)&amp;COLUMNS($V$1:Y$1)&amp;$U25),VLOOKUP(F25,组合课!$B:$D,3,FALSE)&amp;COLUMNS($V$1:Y$1)&amp;$U25,VLOOKUP($T25,任课!$D:$S,HLOOKUP(总课表!F25,任课!$F$1:$S$4,2,FALSE),FALSE)&amp;COLUMNS($V$1:Y$1)&amp;$U25)</f>
        <v>张海霞406</v>
      </c>
      <c r="Z25" s="59" t="str">
        <f>IF(ISERROR(VLOOKUP($T25,任课!$D:$S,HLOOKUP(总课表!G25,任课!$F$1:$S$4,2,FALSE),FALSE)&amp;COLUMNS($V$1:Z$1)&amp;$U25),VLOOKUP(G25,组合课!$B:$D,3,FALSE)&amp;COLUMNS($V$1:Z$1)&amp;$U25,VLOOKUP($T25,任课!$D:$S,HLOOKUP(总课表!G25,任课!$F$1:$S$4,2,FALSE),FALSE)&amp;COLUMNS($V$1:Z$1)&amp;$U25)</f>
        <v>徐婷婷506</v>
      </c>
    </row>
    <row r="26" spans="1:26" ht="23.25" customHeight="1">
      <c r="A26" s="4">
        <v>102</v>
      </c>
      <c r="B26" s="45" t="s">
        <v>53</v>
      </c>
      <c r="C26" s="46" t="s">
        <v>267</v>
      </c>
      <c r="D26" s="46" t="s">
        <v>262</v>
      </c>
      <c r="E26" s="46" t="s">
        <v>269</v>
      </c>
      <c r="F26" s="46" t="s">
        <v>264</v>
      </c>
      <c r="G26" s="46" t="s">
        <v>264</v>
      </c>
      <c r="H26" s="47" t="e">
        <f>VLOOKUP($A26,#REF!,HLOOKUP(总课表!C26,#REF!,2,FALSE),FALSE)</f>
        <v>#REF!</v>
      </c>
      <c r="I26" s="47" t="e">
        <f>VLOOKUP($A26,#REF!,HLOOKUP(总课表!D26,#REF!,2,FALSE),FALSE)</f>
        <v>#REF!</v>
      </c>
      <c r="J26" s="47" t="e">
        <f>VLOOKUP($A26,#REF!,HLOOKUP(总课表!E26,#REF!,2,FALSE),FALSE)</f>
        <v>#REF!</v>
      </c>
      <c r="K26" s="47" t="e">
        <f>VLOOKUP($A26,#REF!,HLOOKUP(总课表!F26,#REF!,2,FALSE),FALSE)</f>
        <v>#REF!</v>
      </c>
      <c r="L26" s="47" t="e">
        <f>VLOOKUP($A26,#REF!,HLOOKUP(总课表!G26,#REF!,2,FALSE),FALSE)</f>
        <v>#REF!</v>
      </c>
      <c r="M26" s="47" t="str">
        <f>IF(ISERROR(FIND(#REF!,H26)),"",IF(FIND(#REF!,H26)&lt;&gt;0,#REF!&amp;COLUMNS(总课表!$M$3:M$3)&amp;总课表!$B26,""))</f>
        <v/>
      </c>
      <c r="N26" s="47" t="str">
        <f>IF(ISERROR(FIND(#REF!,I26)),"",IF(FIND(#REF!,I26)&lt;&gt;0,#REF!&amp;COLUMNS(总课表!$M$3:N$3)&amp;总课表!$B26,""))</f>
        <v/>
      </c>
      <c r="O26" s="47" t="str">
        <f>IF(ISERROR(FIND(#REF!,J26)),"",IF(FIND(#REF!,J26)&lt;&gt;0,#REF!&amp;COLUMNS(总课表!$M$3:O$3)&amp;总课表!$B26,""))</f>
        <v/>
      </c>
      <c r="P26" s="47" t="str">
        <f>IF(ISERROR(FIND(#REF!,K26)),"",IF(FIND(#REF!,K26)&lt;&gt;0,#REF!&amp;COLUMNS(总课表!$M$3:P$3)&amp;总课表!$B26,""))</f>
        <v/>
      </c>
      <c r="Q26" s="47" t="str">
        <f>IF(ISERROR(FIND(#REF!,L26)),"",IF(FIND(#REF!,L26)&lt;&gt;0,#REF!&amp;COLUMNS(总课表!$M$3:Q$3)&amp;总课表!$B26,""))</f>
        <v/>
      </c>
      <c r="T26" s="4">
        <v>102</v>
      </c>
      <c r="U26" s="45" t="s">
        <v>53</v>
      </c>
      <c r="V26" s="59" t="str">
        <f>IF(ISERROR(VLOOKUP($T26,任课!$D:$S,HLOOKUP(总课表!C26,任课!$F$1:$S$4,2,FALSE),FALSE)&amp;COLUMNS($V$1:V$1)&amp;$U26),VLOOKUP(C26,组合课!$B:$D,3,FALSE)&amp;COLUMNS($V$1:V$1)&amp;$U26,VLOOKUP($T26,任课!$D:$S,HLOOKUP(总课表!C26,任课!$F$1:$S$4,2,FALSE),FALSE)&amp;COLUMNS($V$1:V$1)&amp;$U26)</f>
        <v>尹 景107</v>
      </c>
      <c r="W26" s="59" t="str">
        <f>IF(ISERROR(VLOOKUP($T26,任课!$D:$S,HLOOKUP(总课表!D26,任课!$F$1:$S$4,2,FALSE),FALSE)&amp;COLUMNS($V$1:W$1)&amp;$U26),VLOOKUP(D26,组合课!$B:$D,3,FALSE)&amp;COLUMNS($V$1:W$1)&amp;$U26,VLOOKUP($T26,任课!$D:$S,HLOOKUP(总课表!D26,任课!$F$1:$S$4,2,FALSE),FALSE)&amp;COLUMNS($V$1:W$1)&amp;$U26)</f>
        <v>陈 玲207</v>
      </c>
      <c r="X26" s="59" t="str">
        <f>IF(ISERROR(VLOOKUP($T26,任课!$D:$S,HLOOKUP(总课表!E26,任课!$F$1:$S$4,2,FALSE),FALSE)&amp;COLUMNS($V$1:X$1)&amp;$U26),VLOOKUP(E26,组合课!$B:$D,3,FALSE)&amp;COLUMNS($V$1:X$1)&amp;$U26,VLOOKUP($T26,任课!$D:$S,HLOOKUP(总课表!E26,任课!$F$1:$S$4,2,FALSE),FALSE)&amp;COLUMNS($V$1:X$1)&amp;$U26)</f>
        <v>徐婷婷307</v>
      </c>
      <c r="Y26" s="59" t="str">
        <f>IF(ISERROR(VLOOKUP($T26,任课!$D:$S,HLOOKUP(总课表!F26,任课!$F$1:$S$4,2,FALSE),FALSE)&amp;COLUMNS($V$1:Y$1)&amp;$U26),VLOOKUP(F26,组合课!$B:$D,3,FALSE)&amp;COLUMNS($V$1:Y$1)&amp;$U26,VLOOKUP($T26,任课!$D:$S,HLOOKUP(总课表!F26,任课!$F$1:$S$4,2,FALSE),FALSE)&amp;COLUMNS($V$1:Y$1)&amp;$U26)</f>
        <v>吴剑英407</v>
      </c>
      <c r="Z26" s="59" t="str">
        <f>IF(ISERROR(VLOOKUP($T26,任课!$D:$S,HLOOKUP(总课表!G26,任课!$F$1:$S$4,2,FALSE),FALSE)&amp;COLUMNS($V$1:Z$1)&amp;$U26),VLOOKUP(G26,组合课!$B:$D,3,FALSE)&amp;COLUMNS($V$1:Z$1)&amp;$U26,VLOOKUP($T26,任课!$D:$S,HLOOKUP(总课表!G26,任课!$F$1:$S$4,2,FALSE),FALSE)&amp;COLUMNS($V$1:Z$1)&amp;$U26)</f>
        <v>吴剑英507</v>
      </c>
    </row>
    <row r="27" spans="1:26" ht="23.25" customHeight="1">
      <c r="A27" s="4">
        <v>102</v>
      </c>
      <c r="B27" s="45" t="s">
        <v>54</v>
      </c>
      <c r="C27" s="46" t="s">
        <v>260</v>
      </c>
      <c r="D27" s="46" t="s">
        <v>259</v>
      </c>
      <c r="E27" s="46" t="s">
        <v>261</v>
      </c>
      <c r="F27" s="46" t="s">
        <v>262</v>
      </c>
      <c r="G27" s="46" t="s">
        <v>259</v>
      </c>
      <c r="H27" s="47" t="e">
        <f>VLOOKUP($A27,#REF!,HLOOKUP(总课表!C27,#REF!,2,FALSE),FALSE)</f>
        <v>#REF!</v>
      </c>
      <c r="I27" s="47" t="e">
        <f>VLOOKUP($A27,#REF!,HLOOKUP(总课表!D27,#REF!,2,FALSE),FALSE)</f>
        <v>#REF!</v>
      </c>
      <c r="J27" s="47" t="e">
        <f>VLOOKUP($A27,#REF!,HLOOKUP(总课表!E27,#REF!,2,FALSE),FALSE)</f>
        <v>#REF!</v>
      </c>
      <c r="K27" s="47" t="e">
        <f>VLOOKUP($A27,#REF!,HLOOKUP(总课表!F27,#REF!,2,FALSE),FALSE)</f>
        <v>#REF!</v>
      </c>
      <c r="L27" s="47" t="e">
        <f>VLOOKUP($A27,#REF!,HLOOKUP(总课表!G27,#REF!,2,FALSE),FALSE)</f>
        <v>#REF!</v>
      </c>
      <c r="M27" s="47" t="str">
        <f>IF(ISERROR(FIND(#REF!,H27)),"",IF(FIND(#REF!,H27)&lt;&gt;0,#REF!&amp;COLUMNS(总课表!$M$3:M$3)&amp;总课表!$B27,""))</f>
        <v/>
      </c>
      <c r="N27" s="47" t="str">
        <f>IF(ISERROR(FIND(#REF!,I27)),"",IF(FIND(#REF!,I27)&lt;&gt;0,#REF!&amp;COLUMNS(总课表!$M$3:N$3)&amp;总课表!$B27,""))</f>
        <v/>
      </c>
      <c r="O27" s="47" t="str">
        <f>IF(ISERROR(FIND(#REF!,J27)),"",IF(FIND(#REF!,J27)&lt;&gt;0,#REF!&amp;COLUMNS(总课表!$M$3:O$3)&amp;总课表!$B27,""))</f>
        <v/>
      </c>
      <c r="P27" s="47" t="str">
        <f>IF(ISERROR(FIND(#REF!,K27)),"",IF(FIND(#REF!,K27)&lt;&gt;0,#REF!&amp;COLUMNS(总课表!$M$3:P$3)&amp;总课表!$B27,""))</f>
        <v/>
      </c>
      <c r="Q27" s="47" t="str">
        <f>IF(ISERROR(FIND(#REF!,L27)),"",IF(FIND(#REF!,L27)&lt;&gt;0,#REF!&amp;COLUMNS(总课表!$M$3:Q$3)&amp;总课表!$B27,""))</f>
        <v/>
      </c>
      <c r="T27" s="4">
        <v>102</v>
      </c>
      <c r="U27" s="45" t="s">
        <v>54</v>
      </c>
      <c r="V27" s="59" t="str">
        <f>IF(ISERROR(VLOOKUP($T27,任课!$D:$S,HLOOKUP(总课表!C27,任课!$F$1:$S$4,2,FALSE),FALSE)&amp;COLUMNS($V$1:V$1)&amp;$U27),VLOOKUP(C27,组合课!$B:$D,3,FALSE)&amp;COLUMNS($V$1:V$1)&amp;$U27,VLOOKUP($T27,任课!$D:$S,HLOOKUP(总课表!C27,任课!$F$1:$S$4,2,FALSE),FALSE)&amp;COLUMNS($V$1:V$1)&amp;$U27)</f>
        <v>张雪侠108</v>
      </c>
      <c r="W27" s="59" t="str">
        <f>IF(ISERROR(VLOOKUP($T27,任课!$D:$S,HLOOKUP(总课表!D27,任课!$F$1:$S$4,2,FALSE),FALSE)&amp;COLUMNS($V$1:W$1)&amp;$U27),VLOOKUP(D27,组合课!$B:$D,3,FALSE)&amp;COLUMNS($V$1:W$1)&amp;$U27,VLOOKUP($T27,任课!$D:$S,HLOOKUP(总课表!D27,任课!$F$1:$S$4,2,FALSE),FALSE)&amp;COLUMNS($V$1:W$1)&amp;$U27)</f>
        <v>潘妙妙208</v>
      </c>
      <c r="X27" s="59" t="str">
        <f>IF(ISERROR(VLOOKUP($T27,任课!$D:$S,HLOOKUP(总课表!E27,任课!$F$1:$S$4,2,FALSE),FALSE)&amp;COLUMNS($V$1:X$1)&amp;$U27),VLOOKUP(E27,组合课!$B:$D,3,FALSE)&amp;COLUMNS($V$1:X$1)&amp;$U27,VLOOKUP($T27,任课!$D:$S,HLOOKUP(总课表!E27,任课!$F$1:$S$4,2,FALSE),FALSE)&amp;COLUMNS($V$1:X$1)&amp;$U27)</f>
        <v>汪 俊308</v>
      </c>
      <c r="Y27" s="59" t="str">
        <f>IF(ISERROR(VLOOKUP($T27,任课!$D:$S,HLOOKUP(总课表!F27,任课!$F$1:$S$4,2,FALSE),FALSE)&amp;COLUMNS($V$1:Y$1)&amp;$U27),VLOOKUP(F27,组合课!$B:$D,3,FALSE)&amp;COLUMNS($V$1:Y$1)&amp;$U27,VLOOKUP($T27,任课!$D:$S,HLOOKUP(总课表!F27,任课!$F$1:$S$4,2,FALSE),FALSE)&amp;COLUMNS($V$1:Y$1)&amp;$U27)</f>
        <v>陈 玲408</v>
      </c>
      <c r="Z27" s="59" t="str">
        <f>IF(ISERROR(VLOOKUP($T27,任课!$D:$S,HLOOKUP(总课表!G27,任课!$F$1:$S$4,2,FALSE),FALSE)&amp;COLUMNS($V$1:Z$1)&amp;$U27),VLOOKUP(G27,组合课!$B:$D,3,FALSE)&amp;COLUMNS($V$1:Z$1)&amp;$U27,VLOOKUP($T27,任课!$D:$S,HLOOKUP(总课表!G27,任课!$F$1:$S$4,2,FALSE),FALSE)&amp;COLUMNS($V$1:Z$1)&amp;$U27)</f>
        <v>潘妙妙508</v>
      </c>
    </row>
    <row r="28" spans="1:26" ht="23.25" customHeight="1">
      <c r="A28" s="4">
        <v>102</v>
      </c>
      <c r="B28" s="45" t="s">
        <v>55</v>
      </c>
      <c r="C28" s="46" t="s">
        <v>270</v>
      </c>
      <c r="D28" s="46" t="s">
        <v>266</v>
      </c>
      <c r="E28" s="46" t="s">
        <v>263</v>
      </c>
      <c r="F28" s="46" t="s">
        <v>260</v>
      </c>
      <c r="G28" s="46" t="s">
        <v>259</v>
      </c>
      <c r="H28" s="47" t="e">
        <f>VLOOKUP($A28,#REF!,HLOOKUP(总课表!C28,#REF!,2,FALSE),FALSE)</f>
        <v>#REF!</v>
      </c>
      <c r="I28" s="47" t="e">
        <f>VLOOKUP($A28,#REF!,HLOOKUP(总课表!D28,#REF!,2,FALSE),FALSE)</f>
        <v>#REF!</v>
      </c>
      <c r="J28" s="47" t="e">
        <f>VLOOKUP($A28,#REF!,HLOOKUP(总课表!E28,#REF!,2,FALSE),FALSE)</f>
        <v>#REF!</v>
      </c>
      <c r="K28" s="47" t="e">
        <f>VLOOKUP($A28,#REF!,HLOOKUP(总课表!F28,#REF!,2,FALSE),FALSE)</f>
        <v>#REF!</v>
      </c>
      <c r="L28" s="47" t="e">
        <f>VLOOKUP($A28,#REF!,HLOOKUP(总课表!G28,#REF!,2,FALSE),FALSE)</f>
        <v>#REF!</v>
      </c>
      <c r="M28" s="47" t="str">
        <f>IF(ISERROR(FIND(#REF!,H28)),"",IF(FIND(#REF!,H28)&lt;&gt;0,#REF!&amp;COLUMNS(总课表!$M$3:M$3)&amp;总课表!$B28,""))</f>
        <v/>
      </c>
      <c r="N28" s="47" t="str">
        <f>IF(ISERROR(FIND(#REF!,I28)),"",IF(FIND(#REF!,I28)&lt;&gt;0,#REF!&amp;COLUMNS(总课表!$M$3:N$3)&amp;总课表!$B28,""))</f>
        <v/>
      </c>
      <c r="O28" s="47" t="str">
        <f>IF(ISERROR(FIND(#REF!,J28)),"",IF(FIND(#REF!,J28)&lt;&gt;0,#REF!&amp;COLUMNS(总课表!$M$3:O$3)&amp;总课表!$B28,""))</f>
        <v/>
      </c>
      <c r="P28" s="47" t="str">
        <f>IF(ISERROR(FIND(#REF!,K28)),"",IF(FIND(#REF!,K28)&lt;&gt;0,#REF!&amp;COLUMNS(总课表!$M$3:P$3)&amp;总课表!$B28,""))</f>
        <v/>
      </c>
      <c r="Q28" s="47" t="str">
        <f>IF(ISERROR(FIND(#REF!,L28)),"",IF(FIND(#REF!,L28)&lt;&gt;0,#REF!&amp;COLUMNS(总课表!$M$3:Q$3)&amp;总课表!$B28,""))</f>
        <v/>
      </c>
      <c r="T28" s="4">
        <v>102</v>
      </c>
      <c r="U28" s="45" t="s">
        <v>55</v>
      </c>
      <c r="V28" s="59" t="str">
        <f>IF(ISERROR(VLOOKUP($T28,任课!$D:$S,HLOOKUP(总课表!C28,任课!$F$1:$S$4,2,FALSE),FALSE)&amp;COLUMNS($V$1:V$1)&amp;$U28),VLOOKUP(C28,组合课!$B:$D,3,FALSE)&amp;COLUMNS($V$1:V$1)&amp;$U28,VLOOKUP($T28,任课!$D:$S,HLOOKUP(总课表!C28,任课!$F$1:$S$4,2,FALSE),FALSE)&amp;COLUMNS($V$1:V$1)&amp;$U28)</f>
        <v>陈 玲109</v>
      </c>
      <c r="W28" s="59" t="str">
        <f>IF(ISERROR(VLOOKUP($T28,任课!$D:$S,HLOOKUP(总课表!D28,任课!$F$1:$S$4,2,FALSE),FALSE)&amp;COLUMNS($V$1:W$1)&amp;$U28),VLOOKUP(D28,组合课!$B:$D,3,FALSE)&amp;COLUMNS($V$1:W$1)&amp;$U28,VLOOKUP($T28,任课!$D:$S,HLOOKUP(总课表!D28,任课!$F$1:$S$4,2,FALSE),FALSE)&amp;COLUMNS($V$1:W$1)&amp;$U28)</f>
        <v>吴 娟209</v>
      </c>
      <c r="X28" s="59" t="str">
        <f>IF(ISERROR(VLOOKUP($T28,任课!$D:$S,HLOOKUP(总课表!E28,任课!$F$1:$S$4,2,FALSE),FALSE)&amp;COLUMNS($V$1:X$1)&amp;$U28),VLOOKUP(E28,组合课!$B:$D,3,FALSE)&amp;COLUMNS($V$1:X$1)&amp;$U28,VLOOKUP($T28,任课!$D:$S,HLOOKUP(总课表!E28,任课!$F$1:$S$4,2,FALSE),FALSE)&amp;COLUMNS($V$1:X$1)&amp;$U28)</f>
        <v>梁谌祎309</v>
      </c>
      <c r="Y28" s="59" t="str">
        <f>IF(ISERROR(VLOOKUP($T28,任课!$D:$S,HLOOKUP(总课表!F28,任课!$F$1:$S$4,2,FALSE),FALSE)&amp;COLUMNS($V$1:Y$1)&amp;$U28),VLOOKUP(F28,组合课!$B:$D,3,FALSE)&amp;COLUMNS($V$1:Y$1)&amp;$U28,VLOOKUP($T28,任课!$D:$S,HLOOKUP(总课表!F28,任课!$F$1:$S$4,2,FALSE),FALSE)&amp;COLUMNS($V$1:Y$1)&amp;$U28)</f>
        <v>张雪侠409</v>
      </c>
      <c r="Z28" s="59" t="str">
        <f>IF(ISERROR(VLOOKUP($T28,任课!$D:$S,HLOOKUP(总课表!G28,任课!$F$1:$S$4,2,FALSE),FALSE)&amp;COLUMNS($V$1:Z$1)&amp;$U28),VLOOKUP(G28,组合课!$B:$D,3,FALSE)&amp;COLUMNS($V$1:Z$1)&amp;$U28,VLOOKUP($T28,任课!$D:$S,HLOOKUP(总课表!G28,任课!$F$1:$S$4,2,FALSE),FALSE)&amp;COLUMNS($V$1:Z$1)&amp;$U28)</f>
        <v>潘妙妙509</v>
      </c>
    </row>
    <row r="29" spans="1:26" ht="23.25" customHeight="1">
      <c r="A29" s="4">
        <v>102</v>
      </c>
      <c r="B29" s="45" t="s">
        <v>56</v>
      </c>
      <c r="C29" s="46" t="s">
        <v>262</v>
      </c>
      <c r="D29" s="46" t="s">
        <v>260</v>
      </c>
      <c r="E29" s="46" t="s">
        <v>264</v>
      </c>
      <c r="F29" s="46" t="s">
        <v>267</v>
      </c>
      <c r="G29" s="46" t="s">
        <v>272</v>
      </c>
      <c r="H29" s="47" t="e">
        <f>VLOOKUP($A29,#REF!,HLOOKUP(总课表!C29,#REF!,2,FALSE),FALSE)</f>
        <v>#REF!</v>
      </c>
      <c r="I29" s="47" t="e">
        <f>VLOOKUP($A29,#REF!,HLOOKUP(总课表!D29,#REF!,2,FALSE),FALSE)</f>
        <v>#REF!</v>
      </c>
      <c r="J29" s="47" t="e">
        <f>VLOOKUP($A29,#REF!,HLOOKUP(总课表!E29,#REF!,2,FALSE),FALSE)</f>
        <v>#REF!</v>
      </c>
      <c r="K29" s="47" t="e">
        <f>VLOOKUP($A29,#REF!,HLOOKUP(总课表!F29,#REF!,2,FALSE),FALSE)</f>
        <v>#REF!</v>
      </c>
      <c r="L29" s="47" t="e">
        <f>VLOOKUP($A29,#REF!,HLOOKUP(总课表!G29,#REF!,2,FALSE),FALSE)</f>
        <v>#REF!</v>
      </c>
      <c r="M29" s="47" t="str">
        <f>IF(ISERROR(FIND(#REF!,H29)),"",IF(FIND(#REF!,H29)&lt;&gt;0,#REF!&amp;COLUMNS(总课表!$M$3:M$3)&amp;总课表!$B29,""))</f>
        <v/>
      </c>
      <c r="N29" s="47" t="str">
        <f>IF(ISERROR(FIND(#REF!,I29)),"",IF(FIND(#REF!,I29)&lt;&gt;0,#REF!&amp;COLUMNS(总课表!$M$3:N$3)&amp;总课表!$B29,""))</f>
        <v/>
      </c>
      <c r="O29" s="47" t="str">
        <f>IF(ISERROR(FIND(#REF!,J29)),"",IF(FIND(#REF!,J29)&lt;&gt;0,#REF!&amp;COLUMNS(总课表!$M$3:O$3)&amp;总课表!$B29,""))</f>
        <v/>
      </c>
      <c r="P29" s="47" t="str">
        <f>IF(ISERROR(FIND(#REF!,K29)),"",IF(FIND(#REF!,K29)&lt;&gt;0,#REF!&amp;COLUMNS(总课表!$M$3:P$3)&amp;总课表!$B29,""))</f>
        <v/>
      </c>
      <c r="Q29" s="47" t="str">
        <f>IF(ISERROR(FIND(#REF!,L29)),"",IF(FIND(#REF!,L29)&lt;&gt;0,#REF!&amp;COLUMNS(总课表!$M$3:Q$3)&amp;总课表!$B29,""))</f>
        <v/>
      </c>
      <c r="T29" s="4">
        <v>102</v>
      </c>
      <c r="U29" s="45" t="s">
        <v>56</v>
      </c>
      <c r="V29" s="59" t="str">
        <f>IF(ISERROR(VLOOKUP($T29,任课!$D:$S,HLOOKUP(总课表!C29,任课!$F$1:$S$4,2,FALSE),FALSE)&amp;COLUMNS($V$1:V$1)&amp;$U29),VLOOKUP(C29,组合课!$B:$D,3,FALSE)&amp;COLUMNS($V$1:V$1)&amp;$U29,VLOOKUP($T29,任课!$D:$S,HLOOKUP(总课表!C29,任课!$F$1:$S$4,2,FALSE),FALSE)&amp;COLUMNS($V$1:V$1)&amp;$U29)</f>
        <v>陈 玲110</v>
      </c>
      <c r="W29" s="59" t="str">
        <f>IF(ISERROR(VLOOKUP($T29,任课!$D:$S,HLOOKUP(总课表!D29,任课!$F$1:$S$4,2,FALSE),FALSE)&amp;COLUMNS($V$1:W$1)&amp;$U29),VLOOKUP(D29,组合课!$B:$D,3,FALSE)&amp;COLUMNS($V$1:W$1)&amp;$U29,VLOOKUP($T29,任课!$D:$S,HLOOKUP(总课表!D29,任课!$F$1:$S$4,2,FALSE),FALSE)&amp;COLUMNS($V$1:W$1)&amp;$U29)</f>
        <v>张雪侠210</v>
      </c>
      <c r="X29" s="59" t="str">
        <f>IF(ISERROR(VLOOKUP($T29,任课!$D:$S,HLOOKUP(总课表!E29,任课!$F$1:$S$4,2,FALSE),FALSE)&amp;COLUMNS($V$1:X$1)&amp;$U29),VLOOKUP(E29,组合课!$B:$D,3,FALSE)&amp;COLUMNS($V$1:X$1)&amp;$U29,VLOOKUP($T29,任课!$D:$S,HLOOKUP(总课表!E29,任课!$F$1:$S$4,2,FALSE),FALSE)&amp;COLUMNS($V$1:X$1)&amp;$U29)</f>
        <v>吴剑英310</v>
      </c>
      <c r="Y29" s="59" t="str">
        <f>IF(ISERROR(VLOOKUP($T29,任课!$D:$S,HLOOKUP(总课表!F29,任课!$F$1:$S$4,2,FALSE),FALSE)&amp;COLUMNS($V$1:Y$1)&amp;$U29),VLOOKUP(F29,组合课!$B:$D,3,FALSE)&amp;COLUMNS($V$1:Y$1)&amp;$U29,VLOOKUP($T29,任课!$D:$S,HLOOKUP(总课表!F29,任课!$F$1:$S$4,2,FALSE),FALSE)&amp;COLUMNS($V$1:Y$1)&amp;$U29)</f>
        <v>尹 景410</v>
      </c>
      <c r="Z29" s="59" t="e">
        <f>IF(ISERROR(VLOOKUP($T29,任课!$D:$S,HLOOKUP(总课表!G29,任课!$F$1:$S$4,2,FALSE),FALSE)&amp;COLUMNS($V$1:Z$1)&amp;$U29),VLOOKUP(G29,组合课!$B:$D,3,FALSE)&amp;COLUMNS($V$1:Z$1)&amp;$U29,VLOOKUP($T29,任课!$D:$S,HLOOKUP(总课表!G29,任课!$F$1:$S$4,2,FALSE),FALSE)&amp;COLUMNS($V$1:Z$1)&amp;$U29)</f>
        <v>#N/A</v>
      </c>
    </row>
    <row r="30" spans="1:26" ht="23.25" customHeight="1">
      <c r="A30" s="48"/>
      <c r="B30" s="49"/>
      <c r="C30" s="50"/>
      <c r="D30" s="50"/>
      <c r="E30" s="50"/>
      <c r="F30" s="50"/>
      <c r="G30" s="51">
        <v>44258</v>
      </c>
      <c r="H30" s="52"/>
      <c r="I30" s="47"/>
      <c r="J30" s="47"/>
      <c r="K30" s="47"/>
      <c r="L30" s="47"/>
      <c r="M30" s="47"/>
      <c r="N30" s="47"/>
      <c r="O30" s="47"/>
      <c r="P30" s="47"/>
      <c r="Q30" s="47"/>
      <c r="T30" s="48"/>
      <c r="U30" s="49"/>
      <c r="V30" s="50"/>
      <c r="W30" s="50"/>
      <c r="X30" s="50"/>
      <c r="Y30" s="50"/>
      <c r="Z30" s="51">
        <v>44258</v>
      </c>
    </row>
    <row r="31" spans="1:26" ht="23.25" customHeight="1">
      <c r="A31" s="48"/>
      <c r="B31" s="49"/>
      <c r="C31" s="50"/>
      <c r="D31" s="50"/>
      <c r="E31" s="50"/>
      <c r="F31" s="50"/>
      <c r="G31" s="50"/>
      <c r="H31" s="52"/>
      <c r="I31" s="47"/>
      <c r="J31" s="47"/>
      <c r="K31" s="47"/>
      <c r="L31" s="47"/>
      <c r="M31" s="47"/>
      <c r="N31" s="47"/>
      <c r="O31" s="47"/>
      <c r="P31" s="47"/>
      <c r="Q31" s="47"/>
      <c r="T31" s="48"/>
      <c r="U31" s="49"/>
      <c r="V31" s="50"/>
      <c r="W31" s="50"/>
      <c r="X31" s="50"/>
      <c r="Y31" s="50"/>
      <c r="Z31" s="50"/>
    </row>
    <row r="32" spans="1:26" ht="23.25" customHeight="1">
      <c r="A32" s="48"/>
      <c r="H32" s="52"/>
      <c r="I32" s="47"/>
      <c r="J32" s="47"/>
      <c r="K32" s="47"/>
      <c r="L32" s="47"/>
      <c r="M32" s="47"/>
      <c r="N32" s="47"/>
      <c r="O32" s="47"/>
      <c r="P32" s="47"/>
      <c r="Q32" s="47"/>
      <c r="T32" s="48"/>
    </row>
    <row r="33" spans="1:26" ht="23.25" customHeight="1">
      <c r="A33" s="48"/>
      <c r="B33" s="102" t="s">
        <v>275</v>
      </c>
      <c r="C33" s="103"/>
      <c r="D33" s="103"/>
      <c r="E33" s="103"/>
      <c r="F33" s="103"/>
      <c r="G33" s="103"/>
      <c r="H33" s="52"/>
      <c r="I33" s="47"/>
      <c r="J33" s="47"/>
      <c r="K33" s="47"/>
      <c r="L33" s="47"/>
      <c r="M33" s="47"/>
      <c r="N33" s="47"/>
      <c r="O33" s="47"/>
      <c r="P33" s="47"/>
      <c r="Q33" s="47"/>
      <c r="T33" s="48"/>
      <c r="U33" s="102" t="s">
        <v>276</v>
      </c>
      <c r="V33" s="103"/>
      <c r="W33" s="103"/>
      <c r="X33" s="103"/>
      <c r="Y33" s="103"/>
      <c r="Z33" s="103"/>
    </row>
    <row r="34" spans="1:26" ht="23.25" customHeight="1">
      <c r="A34" s="39" t="s">
        <v>3</v>
      </c>
      <c r="B34" s="53" t="s">
        <v>39</v>
      </c>
      <c r="C34" s="41" t="s">
        <v>40</v>
      </c>
      <c r="D34" s="41" t="s">
        <v>41</v>
      </c>
      <c r="E34" s="41" t="s">
        <v>42</v>
      </c>
      <c r="F34" s="41" t="s">
        <v>43</v>
      </c>
      <c r="G34" s="41" t="s">
        <v>44</v>
      </c>
      <c r="H34" s="52"/>
      <c r="I34" s="47"/>
      <c r="J34" s="47"/>
      <c r="K34" s="47"/>
      <c r="L34" s="47"/>
      <c r="M34" s="47"/>
      <c r="N34" s="47"/>
      <c r="O34" s="47"/>
      <c r="P34" s="47"/>
      <c r="Q34" s="47"/>
      <c r="T34" s="39" t="s">
        <v>3</v>
      </c>
      <c r="U34" s="53" t="s">
        <v>39</v>
      </c>
      <c r="V34" s="41" t="s">
        <v>40</v>
      </c>
      <c r="W34" s="41" t="s">
        <v>41</v>
      </c>
      <c r="X34" s="41" t="s">
        <v>42</v>
      </c>
      <c r="Y34" s="41" t="s">
        <v>43</v>
      </c>
      <c r="Z34" s="41" t="s">
        <v>44</v>
      </c>
    </row>
    <row r="35" spans="1:26" ht="22.5" customHeight="1">
      <c r="A35" s="4">
        <v>103</v>
      </c>
      <c r="B35" s="45" t="s">
        <v>45</v>
      </c>
      <c r="C35" s="55" t="s">
        <v>259</v>
      </c>
      <c r="D35" s="55" t="s">
        <v>262</v>
      </c>
      <c r="E35" s="55" t="s">
        <v>260</v>
      </c>
      <c r="F35" s="55" t="s">
        <v>267</v>
      </c>
      <c r="G35" s="55" t="s">
        <v>261</v>
      </c>
      <c r="H35" s="47" t="e">
        <f>VLOOKUP($A35,#REF!,HLOOKUP(总课表!C35,#REF!,2,FALSE),FALSE)</f>
        <v>#REF!</v>
      </c>
      <c r="I35" s="47" t="e">
        <f>VLOOKUP($A35,#REF!,HLOOKUP(总课表!D35,#REF!,2,FALSE),FALSE)</f>
        <v>#REF!</v>
      </c>
      <c r="J35" s="47" t="e">
        <f>VLOOKUP($A35,#REF!,HLOOKUP(总课表!E35,#REF!,2,FALSE),FALSE)</f>
        <v>#REF!</v>
      </c>
      <c r="K35" s="47" t="e">
        <f>VLOOKUP($A35,#REF!,HLOOKUP(总课表!F35,#REF!,2,FALSE),FALSE)</f>
        <v>#REF!</v>
      </c>
      <c r="L35" s="47" t="e">
        <f>VLOOKUP($A35,#REF!,HLOOKUP(总课表!G35,#REF!,2,FALSE),FALSE)</f>
        <v>#REF!</v>
      </c>
      <c r="M35" s="47" t="str">
        <f>IF(ISERROR(FIND(#REF!,H35)),"",IF(FIND(#REF!,H35)&lt;&gt;0,#REF!&amp;COLUMNS(总课表!$M$3:M$3)&amp;总课表!$B35,""))</f>
        <v/>
      </c>
      <c r="N35" s="47" t="str">
        <f>IF(ISERROR(FIND(#REF!,I35)),"",IF(FIND(#REF!,I35)&lt;&gt;0,#REF!&amp;COLUMNS(总课表!$M$3:N$3)&amp;总课表!$B35,""))</f>
        <v/>
      </c>
      <c r="O35" s="47" t="str">
        <f>IF(ISERROR(FIND(#REF!,J35)),"",IF(FIND(#REF!,J35)&lt;&gt;0,#REF!&amp;COLUMNS(总课表!$M$3:O$3)&amp;总课表!$B35,""))</f>
        <v/>
      </c>
      <c r="P35" s="47" t="str">
        <f>IF(ISERROR(FIND(#REF!,K35)),"",IF(FIND(#REF!,K35)&lt;&gt;0,#REF!&amp;COLUMNS(总课表!$M$3:P$3)&amp;总课表!$B35,""))</f>
        <v/>
      </c>
      <c r="Q35" s="47" t="str">
        <f>IF(ISERROR(FIND(#REF!,L35)),"",IF(FIND(#REF!,L35)&lt;&gt;0,#REF!&amp;COLUMNS(总课表!$M$3:Q$3)&amp;总课表!$B35,""))</f>
        <v/>
      </c>
      <c r="T35" s="4">
        <v>103</v>
      </c>
      <c r="U35" s="45" t="s">
        <v>45</v>
      </c>
      <c r="V35" s="60" t="str">
        <f>IF(ISERROR(VLOOKUP($T35,任课!$D:$S,HLOOKUP(总课表!C35,任课!$F$1:$S$4,2,FALSE),FALSE)&amp;COLUMNS($V$1:V$1)&amp;$U35),VLOOKUP(C35,组合课!$B:$D,3,FALSE)&amp;COLUMNS($V$1:V$1)&amp;$U35,VLOOKUP($T35,任课!$D:$S,HLOOKUP(总课表!C35,任课!$F$1:$S$4,2,FALSE),FALSE)&amp;COLUMNS($V$1:V$1)&amp;$U35)</f>
        <v>李月华101</v>
      </c>
      <c r="W35" s="60" t="str">
        <f>IF(ISERROR(VLOOKUP($T35,任课!$D:$S,HLOOKUP(总课表!D35,任课!$F$1:$S$4,2,FALSE),FALSE)&amp;COLUMNS($V$1:W$1)&amp;$U35),VLOOKUP(D35,组合课!$B:$D,3,FALSE)&amp;COLUMNS($V$1:W$1)&amp;$U35,VLOOKUP($T35,任课!$D:$S,HLOOKUP(总课表!D35,任课!$F$1:$S$4,2,FALSE),FALSE)&amp;COLUMNS($V$1:W$1)&amp;$U35)</f>
        <v>陈 羚201</v>
      </c>
      <c r="X35" s="60" t="str">
        <f>IF(ISERROR(VLOOKUP($T35,任课!$D:$S,HLOOKUP(总课表!E35,任课!$F$1:$S$4,2,FALSE),FALSE)&amp;COLUMNS($V$1:X$1)&amp;$U35),VLOOKUP(E35,组合课!$B:$D,3,FALSE)&amp;COLUMNS($V$1:X$1)&amp;$U35,VLOOKUP($T35,任课!$D:$S,HLOOKUP(总课表!E35,任课!$F$1:$S$4,2,FALSE),FALSE)&amp;COLUMNS($V$1:X$1)&amp;$U35)</f>
        <v>徐爱荣301</v>
      </c>
      <c r="Y35" s="60" t="str">
        <f>IF(ISERROR(VLOOKUP($T35,任课!$D:$S,HLOOKUP(总课表!F35,任课!$F$1:$S$4,2,FALSE),FALSE)&amp;COLUMNS($V$1:Y$1)&amp;$U35),VLOOKUP(F35,组合课!$B:$D,3,FALSE)&amp;COLUMNS($V$1:Y$1)&amp;$U35,VLOOKUP($T35,任课!$D:$S,HLOOKUP(总课表!F35,任课!$F$1:$S$4,2,FALSE),FALSE)&amp;COLUMNS($V$1:Y$1)&amp;$U35)</f>
        <v>尹 景401</v>
      </c>
      <c r="Z35" s="60" t="str">
        <f>IF(ISERROR(VLOOKUP($T35,任课!$D:$S,HLOOKUP(总课表!G35,任课!$F$1:$S$4,2,FALSE),FALSE)&amp;COLUMNS($V$1:Z$1)&amp;$U35),VLOOKUP(G35,组合课!$B:$D,3,FALSE)&amp;COLUMNS($V$1:Z$1)&amp;$U35,VLOOKUP($T35,任课!$D:$S,HLOOKUP(总课表!G35,任课!$F$1:$S$4,2,FALSE),FALSE)&amp;COLUMNS($V$1:Z$1)&amp;$U35)</f>
        <v>陈 刚501</v>
      </c>
    </row>
    <row r="36" spans="1:26" ht="22.5" customHeight="1">
      <c r="A36" s="4">
        <v>103</v>
      </c>
      <c r="B36" s="45" t="s">
        <v>46</v>
      </c>
      <c r="C36" s="46" t="s">
        <v>259</v>
      </c>
      <c r="D36" s="46" t="s">
        <v>260</v>
      </c>
      <c r="E36" s="46" t="s">
        <v>261</v>
      </c>
      <c r="F36" s="46" t="s">
        <v>267</v>
      </c>
      <c r="G36" s="46" t="s">
        <v>264</v>
      </c>
      <c r="H36" s="47" t="e">
        <f>VLOOKUP($A36,#REF!,HLOOKUP(总课表!C36,#REF!,2,FALSE),FALSE)</f>
        <v>#REF!</v>
      </c>
      <c r="I36" s="47" t="e">
        <f>VLOOKUP($A36,#REF!,HLOOKUP(总课表!D36,#REF!,2,FALSE),FALSE)</f>
        <v>#REF!</v>
      </c>
      <c r="J36" s="47" t="e">
        <f>VLOOKUP($A36,#REF!,HLOOKUP(总课表!E36,#REF!,2,FALSE),FALSE)</f>
        <v>#REF!</v>
      </c>
      <c r="K36" s="47" t="e">
        <f>VLOOKUP($A36,#REF!,HLOOKUP(总课表!F36,#REF!,2,FALSE),FALSE)</f>
        <v>#REF!</v>
      </c>
      <c r="L36" s="47" t="e">
        <f>VLOOKUP($A36,#REF!,HLOOKUP(总课表!G36,#REF!,2,FALSE),FALSE)</f>
        <v>#REF!</v>
      </c>
      <c r="M36" s="47" t="str">
        <f>IF(ISERROR(FIND(#REF!,H36)),"",IF(FIND(#REF!,H36)&lt;&gt;0,#REF!&amp;COLUMNS(总课表!$M$3:M$3)&amp;总课表!$B36,""))</f>
        <v/>
      </c>
      <c r="N36" s="47" t="str">
        <f>IF(ISERROR(FIND(#REF!,I36)),"",IF(FIND(#REF!,I36)&lt;&gt;0,#REF!&amp;COLUMNS(总课表!$M$3:N$3)&amp;总课表!$B36,""))</f>
        <v/>
      </c>
      <c r="O36" s="47" t="str">
        <f>IF(ISERROR(FIND(#REF!,J36)),"",IF(FIND(#REF!,J36)&lt;&gt;0,#REF!&amp;COLUMNS(总课表!$M$3:O$3)&amp;总课表!$B36,""))</f>
        <v/>
      </c>
      <c r="P36" s="47" t="str">
        <f>IF(ISERROR(FIND(#REF!,K36)),"",IF(FIND(#REF!,K36)&lt;&gt;0,#REF!&amp;COLUMNS(总课表!$M$3:P$3)&amp;总课表!$B36,""))</f>
        <v/>
      </c>
      <c r="Q36" s="47" t="str">
        <f>IF(ISERROR(FIND(#REF!,L36)),"",IF(FIND(#REF!,L36)&lt;&gt;0,#REF!&amp;COLUMNS(总课表!$M$3:Q$3)&amp;总课表!$B36,""))</f>
        <v/>
      </c>
      <c r="T36" s="4">
        <v>103</v>
      </c>
      <c r="U36" s="45" t="s">
        <v>46</v>
      </c>
      <c r="V36" s="59" t="str">
        <f>IF(ISERROR(VLOOKUP($T36,任课!$D:$S,HLOOKUP(总课表!C36,任课!$F$1:$S$4,2,FALSE),FALSE)&amp;COLUMNS($V$1:V$1)&amp;$U36),VLOOKUP(C36,组合课!$B:$D,3,FALSE)&amp;COLUMNS($V$1:V$1)&amp;$U36,VLOOKUP($T36,任课!$D:$S,HLOOKUP(总课表!C36,任课!$F$1:$S$4,2,FALSE),FALSE)&amp;COLUMNS($V$1:V$1)&amp;$U36)</f>
        <v>李月华102</v>
      </c>
      <c r="W36" s="59" t="str">
        <f>IF(ISERROR(VLOOKUP($T36,任课!$D:$S,HLOOKUP(总课表!D36,任课!$F$1:$S$4,2,FALSE),FALSE)&amp;COLUMNS($V$1:W$1)&amp;$U36),VLOOKUP(D36,组合课!$B:$D,3,FALSE)&amp;COLUMNS($V$1:W$1)&amp;$U36,VLOOKUP($T36,任课!$D:$S,HLOOKUP(总课表!D36,任课!$F$1:$S$4,2,FALSE),FALSE)&amp;COLUMNS($V$1:W$1)&amp;$U36)</f>
        <v>徐爱荣202</v>
      </c>
      <c r="X36" s="59" t="str">
        <f>IF(ISERROR(VLOOKUP($T36,任课!$D:$S,HLOOKUP(总课表!E36,任课!$F$1:$S$4,2,FALSE),FALSE)&amp;COLUMNS($V$1:X$1)&amp;$U36),VLOOKUP(E36,组合课!$B:$D,3,FALSE)&amp;COLUMNS($V$1:X$1)&amp;$U36,VLOOKUP($T36,任课!$D:$S,HLOOKUP(总课表!E36,任课!$F$1:$S$4,2,FALSE),FALSE)&amp;COLUMNS($V$1:X$1)&amp;$U36)</f>
        <v>陈 刚302</v>
      </c>
      <c r="Y36" s="59" t="str">
        <f>IF(ISERROR(VLOOKUP($T36,任课!$D:$S,HLOOKUP(总课表!F36,任课!$F$1:$S$4,2,FALSE),FALSE)&amp;COLUMNS($V$1:Y$1)&amp;$U36),VLOOKUP(F36,组合课!$B:$D,3,FALSE)&amp;COLUMNS($V$1:Y$1)&amp;$U36,VLOOKUP($T36,任课!$D:$S,HLOOKUP(总课表!F36,任课!$F$1:$S$4,2,FALSE),FALSE)&amp;COLUMNS($V$1:Y$1)&amp;$U36)</f>
        <v>尹 景402</v>
      </c>
      <c r="Z36" s="59" t="str">
        <f>IF(ISERROR(VLOOKUP($T36,任课!$D:$S,HLOOKUP(总课表!G36,任课!$F$1:$S$4,2,FALSE),FALSE)&amp;COLUMNS($V$1:Z$1)&amp;$U36),VLOOKUP(G36,组合课!$B:$D,3,FALSE)&amp;COLUMNS($V$1:Z$1)&amp;$U36,VLOOKUP($T36,任课!$D:$S,HLOOKUP(总课表!G36,任课!$F$1:$S$4,2,FALSE),FALSE)&amp;COLUMNS($V$1:Z$1)&amp;$U36)</f>
        <v>徐明芳502</v>
      </c>
    </row>
    <row r="37" spans="1:26" ht="22.5" customHeight="1">
      <c r="A37" s="4">
        <v>103</v>
      </c>
      <c r="B37" s="45" t="s">
        <v>47</v>
      </c>
      <c r="C37" s="46" t="s">
        <v>262</v>
      </c>
      <c r="D37" s="46" t="s">
        <v>263</v>
      </c>
      <c r="E37" s="46" t="s">
        <v>259</v>
      </c>
      <c r="F37" s="46" t="s">
        <v>261</v>
      </c>
      <c r="G37" s="46" t="s">
        <v>267</v>
      </c>
      <c r="H37" s="47" t="e">
        <f>VLOOKUP($A37,#REF!,HLOOKUP(总课表!C37,#REF!,2,FALSE),FALSE)</f>
        <v>#REF!</v>
      </c>
      <c r="I37" s="47" t="e">
        <f>VLOOKUP($A37,#REF!,HLOOKUP(总课表!D37,#REF!,2,FALSE),FALSE)</f>
        <v>#REF!</v>
      </c>
      <c r="J37" s="47" t="e">
        <f>VLOOKUP($A37,#REF!,HLOOKUP(总课表!E37,#REF!,2,FALSE),FALSE)</f>
        <v>#REF!</v>
      </c>
      <c r="K37" s="47" t="e">
        <f>VLOOKUP($A37,#REF!,HLOOKUP(总课表!F37,#REF!,2,FALSE),FALSE)</f>
        <v>#REF!</v>
      </c>
      <c r="L37" s="47" t="e">
        <f>VLOOKUP($A37,#REF!,HLOOKUP(总课表!G37,#REF!,2,FALSE),FALSE)</f>
        <v>#REF!</v>
      </c>
      <c r="M37" s="47" t="str">
        <f>IF(ISERROR(FIND(#REF!,H37)),"",IF(FIND(#REF!,H37)&lt;&gt;0,#REF!&amp;COLUMNS(总课表!$M$3:M$3)&amp;总课表!$B37,""))</f>
        <v/>
      </c>
      <c r="N37" s="47" t="str">
        <f>IF(ISERROR(FIND(#REF!,I37)),"",IF(FIND(#REF!,I37)&lt;&gt;0,#REF!&amp;COLUMNS(总课表!$M$3:N$3)&amp;总课表!$B37,""))</f>
        <v/>
      </c>
      <c r="O37" s="47" t="str">
        <f>IF(ISERROR(FIND(#REF!,J37)),"",IF(FIND(#REF!,J37)&lt;&gt;0,#REF!&amp;COLUMNS(总课表!$M$3:O$3)&amp;总课表!$B37,""))</f>
        <v/>
      </c>
      <c r="P37" s="47" t="str">
        <f>IF(ISERROR(FIND(#REF!,K37)),"",IF(FIND(#REF!,K37)&lt;&gt;0,#REF!&amp;COLUMNS(总课表!$M$3:P$3)&amp;总课表!$B37,""))</f>
        <v/>
      </c>
      <c r="Q37" s="47" t="str">
        <f>IF(ISERROR(FIND(#REF!,L37)),"",IF(FIND(#REF!,L37)&lt;&gt;0,#REF!&amp;COLUMNS(总课表!$M$3:Q$3)&amp;总课表!$B37,""))</f>
        <v/>
      </c>
      <c r="T37" s="4">
        <v>103</v>
      </c>
      <c r="U37" s="45" t="s">
        <v>47</v>
      </c>
      <c r="V37" s="59" t="str">
        <f>IF(ISERROR(VLOOKUP($T37,任课!$D:$S,HLOOKUP(总课表!C37,任课!$F$1:$S$4,2,FALSE),FALSE)&amp;COLUMNS($V$1:V$1)&amp;$U37),VLOOKUP(C37,组合课!$B:$D,3,FALSE)&amp;COLUMNS($V$1:V$1)&amp;$U37,VLOOKUP($T37,任课!$D:$S,HLOOKUP(总课表!C37,任课!$F$1:$S$4,2,FALSE),FALSE)&amp;COLUMNS($V$1:V$1)&amp;$U37)</f>
        <v>陈 羚103</v>
      </c>
      <c r="W37" s="59" t="str">
        <f>IF(ISERROR(VLOOKUP($T37,任课!$D:$S,HLOOKUP(总课表!D37,任课!$F$1:$S$4,2,FALSE),FALSE)&amp;COLUMNS($V$1:W$1)&amp;$U37),VLOOKUP(D37,组合课!$B:$D,3,FALSE)&amp;COLUMNS($V$1:W$1)&amp;$U37,VLOOKUP($T37,任课!$D:$S,HLOOKUP(总课表!D37,任课!$F$1:$S$4,2,FALSE),FALSE)&amp;COLUMNS($V$1:W$1)&amp;$U37)</f>
        <v>梁谌祎203</v>
      </c>
      <c r="X37" s="59" t="str">
        <f>IF(ISERROR(VLOOKUP($T37,任课!$D:$S,HLOOKUP(总课表!E37,任课!$F$1:$S$4,2,FALSE),FALSE)&amp;COLUMNS($V$1:X$1)&amp;$U37),VLOOKUP(E37,组合课!$B:$D,3,FALSE)&amp;COLUMNS($V$1:X$1)&amp;$U37,VLOOKUP($T37,任课!$D:$S,HLOOKUP(总课表!E37,任课!$F$1:$S$4,2,FALSE),FALSE)&amp;COLUMNS($V$1:X$1)&amp;$U37)</f>
        <v>李月华303</v>
      </c>
      <c r="Y37" s="59" t="str">
        <f>IF(ISERROR(VLOOKUP($T37,任课!$D:$S,HLOOKUP(总课表!F37,任课!$F$1:$S$4,2,FALSE),FALSE)&amp;COLUMNS($V$1:Y$1)&amp;$U37),VLOOKUP(F37,组合课!$B:$D,3,FALSE)&amp;COLUMNS($V$1:Y$1)&amp;$U37,VLOOKUP($T37,任课!$D:$S,HLOOKUP(总课表!F37,任课!$F$1:$S$4,2,FALSE),FALSE)&amp;COLUMNS($V$1:Y$1)&amp;$U37)</f>
        <v>陈 刚403</v>
      </c>
      <c r="Z37" s="59" t="str">
        <f>IF(ISERROR(VLOOKUP($T37,任课!$D:$S,HLOOKUP(总课表!G37,任课!$F$1:$S$4,2,FALSE),FALSE)&amp;COLUMNS($V$1:Z$1)&amp;$U37),VLOOKUP(G37,组合课!$B:$D,3,FALSE)&amp;COLUMNS($V$1:Z$1)&amp;$U37,VLOOKUP($T37,任课!$D:$S,HLOOKUP(总课表!G37,任课!$F$1:$S$4,2,FALSE),FALSE)&amp;COLUMNS($V$1:Z$1)&amp;$U37)</f>
        <v>尹 景503</v>
      </c>
    </row>
    <row r="38" spans="1:26" ht="22.5" customHeight="1">
      <c r="A38" s="4">
        <v>103</v>
      </c>
      <c r="B38" s="45" t="s">
        <v>48</v>
      </c>
      <c r="C38" s="46" t="s">
        <v>262</v>
      </c>
      <c r="D38" s="46" t="s">
        <v>264</v>
      </c>
      <c r="E38" s="46" t="s">
        <v>259</v>
      </c>
      <c r="F38" s="46" t="s">
        <v>266</v>
      </c>
      <c r="G38" s="46" t="s">
        <v>271</v>
      </c>
      <c r="H38" s="47" t="e">
        <f>VLOOKUP($A38,#REF!,HLOOKUP(总课表!C38,#REF!,2,FALSE),FALSE)</f>
        <v>#REF!</v>
      </c>
      <c r="I38" s="47" t="e">
        <f>VLOOKUP($A38,#REF!,HLOOKUP(总课表!D38,#REF!,2,FALSE),FALSE)</f>
        <v>#REF!</v>
      </c>
      <c r="J38" s="47" t="e">
        <f>VLOOKUP($A38,#REF!,HLOOKUP(总课表!E38,#REF!,2,FALSE),FALSE)</f>
        <v>#REF!</v>
      </c>
      <c r="K38" s="47" t="e">
        <f>VLOOKUP($A38,#REF!,HLOOKUP(总课表!F38,#REF!,2,FALSE),FALSE)</f>
        <v>#REF!</v>
      </c>
      <c r="L38" s="47" t="e">
        <f>VLOOKUP($A38,#REF!,HLOOKUP(总课表!G38,#REF!,2,FALSE),FALSE)</f>
        <v>#REF!</v>
      </c>
      <c r="M38" s="47" t="str">
        <f>IF(ISERROR(FIND(#REF!,H38)),"",IF(FIND(#REF!,H38)&lt;&gt;0,#REF!&amp;COLUMNS(总课表!$M$3:M$3)&amp;总课表!$B38,""))</f>
        <v/>
      </c>
      <c r="N38" s="47" t="str">
        <f>IF(ISERROR(FIND(#REF!,I38)),"",IF(FIND(#REF!,I38)&lt;&gt;0,#REF!&amp;COLUMNS(总课表!$M$3:N$3)&amp;总课表!$B38,""))</f>
        <v/>
      </c>
      <c r="O38" s="47" t="str">
        <f>IF(ISERROR(FIND(#REF!,J38)),"",IF(FIND(#REF!,J38)&lt;&gt;0,#REF!&amp;COLUMNS(总课表!$M$3:O$3)&amp;总课表!$B38,""))</f>
        <v/>
      </c>
      <c r="P38" s="47" t="str">
        <f>IF(ISERROR(FIND(#REF!,K38)),"",IF(FIND(#REF!,K38)&lt;&gt;0,#REF!&amp;COLUMNS(总课表!$M$3:P$3)&amp;总课表!$B38,""))</f>
        <v/>
      </c>
      <c r="Q38" s="47" t="str">
        <f>IF(ISERROR(FIND(#REF!,L38)),"",IF(FIND(#REF!,L38)&lt;&gt;0,#REF!&amp;COLUMNS(总课表!$M$3:Q$3)&amp;总课表!$B38,""))</f>
        <v/>
      </c>
      <c r="T38" s="4">
        <v>103</v>
      </c>
      <c r="U38" s="45" t="s">
        <v>48</v>
      </c>
      <c r="V38" s="59" t="str">
        <f>IF(ISERROR(VLOOKUP($T38,任课!$D:$S,HLOOKUP(总课表!C38,任课!$F$1:$S$4,2,FALSE),FALSE)&amp;COLUMNS($V$1:V$1)&amp;$U38),VLOOKUP(C38,组合课!$B:$D,3,FALSE)&amp;COLUMNS($V$1:V$1)&amp;$U38,VLOOKUP($T38,任课!$D:$S,HLOOKUP(总课表!C38,任课!$F$1:$S$4,2,FALSE),FALSE)&amp;COLUMNS($V$1:V$1)&amp;$U38)</f>
        <v>陈 羚104</v>
      </c>
      <c r="W38" s="59" t="str">
        <f>IF(ISERROR(VLOOKUP($T38,任课!$D:$S,HLOOKUP(总课表!D38,任课!$F$1:$S$4,2,FALSE),FALSE)&amp;COLUMNS($V$1:W$1)&amp;$U38),VLOOKUP(D38,组合课!$B:$D,3,FALSE)&amp;COLUMNS($V$1:W$1)&amp;$U38,VLOOKUP($T38,任课!$D:$S,HLOOKUP(总课表!D38,任课!$F$1:$S$4,2,FALSE),FALSE)&amp;COLUMNS($V$1:W$1)&amp;$U38)</f>
        <v>徐明芳204</v>
      </c>
      <c r="X38" s="59" t="str">
        <f>IF(ISERROR(VLOOKUP($T38,任课!$D:$S,HLOOKUP(总课表!E38,任课!$F$1:$S$4,2,FALSE),FALSE)&amp;COLUMNS($V$1:X$1)&amp;$U38),VLOOKUP(E38,组合课!$B:$D,3,FALSE)&amp;COLUMNS($V$1:X$1)&amp;$U38,VLOOKUP($T38,任课!$D:$S,HLOOKUP(总课表!E38,任课!$F$1:$S$4,2,FALSE),FALSE)&amp;COLUMNS($V$1:X$1)&amp;$U38)</f>
        <v>李月华304</v>
      </c>
      <c r="Y38" s="59" t="str">
        <f>IF(ISERROR(VLOOKUP($T38,任课!$D:$S,HLOOKUP(总课表!F38,任课!$F$1:$S$4,2,FALSE),FALSE)&amp;COLUMNS($V$1:Y$1)&amp;$U38),VLOOKUP(F38,组合课!$B:$D,3,FALSE)&amp;COLUMNS($V$1:Y$1)&amp;$U38,VLOOKUP($T38,任课!$D:$S,HLOOKUP(总课表!F38,任课!$F$1:$S$4,2,FALSE),FALSE)&amp;COLUMNS($V$1:Y$1)&amp;$U38)</f>
        <v>朱根林404</v>
      </c>
      <c r="Z38" s="59" t="str">
        <f>IF(ISERROR(VLOOKUP($T38,任课!$D:$S,HLOOKUP(总课表!G38,任课!$F$1:$S$4,2,FALSE),FALSE)&amp;COLUMNS($V$1:Z$1)&amp;$U38),VLOOKUP(G38,组合课!$B:$D,3,FALSE)&amp;COLUMNS($V$1:Z$1)&amp;$U38,VLOOKUP($T38,任课!$D:$S,HLOOKUP(总课表!G38,任课!$F$1:$S$4,2,FALSE),FALSE)&amp;COLUMNS($V$1:Z$1)&amp;$U38)</f>
        <v>张海霞504</v>
      </c>
    </row>
    <row r="39" spans="1:26" ht="22.5" customHeight="1">
      <c r="A39" s="4">
        <v>103</v>
      </c>
      <c r="B39" s="45" t="s">
        <v>50</v>
      </c>
      <c r="C39" s="46" t="s">
        <v>264</v>
      </c>
      <c r="D39" s="46" t="s">
        <v>268</v>
      </c>
      <c r="E39" s="46" t="s">
        <v>265</v>
      </c>
      <c r="F39" s="46" t="s">
        <v>262</v>
      </c>
      <c r="G39" s="46" t="s">
        <v>263</v>
      </c>
      <c r="H39" s="47" t="e">
        <f>VLOOKUP($A39,#REF!,HLOOKUP(总课表!C39,#REF!,2,FALSE),FALSE)</f>
        <v>#REF!</v>
      </c>
      <c r="I39" s="47" t="e">
        <f>VLOOKUP($A39,#REF!,HLOOKUP(总课表!D39,#REF!,2,FALSE),FALSE)</f>
        <v>#REF!</v>
      </c>
      <c r="J39" s="47" t="e">
        <f>VLOOKUP($A39,#REF!,HLOOKUP(总课表!E39,#REF!,2,FALSE),FALSE)</f>
        <v>#REF!</v>
      </c>
      <c r="K39" s="47" t="e">
        <f>VLOOKUP($A39,#REF!,HLOOKUP(总课表!F39,#REF!,2,FALSE),FALSE)</f>
        <v>#REF!</v>
      </c>
      <c r="L39" s="47" t="e">
        <f>VLOOKUP($A39,#REF!,HLOOKUP(总课表!G39,#REF!,2,FALSE),FALSE)</f>
        <v>#REF!</v>
      </c>
      <c r="M39" s="47" t="str">
        <f>IF(ISERROR(FIND(#REF!,H39)),"",IF(FIND(#REF!,H39)&lt;&gt;0,#REF!&amp;COLUMNS(总课表!$M$3:M$3)&amp;总课表!$B39,""))</f>
        <v/>
      </c>
      <c r="N39" s="47" t="str">
        <f>IF(ISERROR(FIND(#REF!,I39)),"",IF(FIND(#REF!,I39)&lt;&gt;0,#REF!&amp;COLUMNS(总课表!$M$3:N$3)&amp;总课表!$B39,""))</f>
        <v/>
      </c>
      <c r="O39" s="47" t="str">
        <f>IF(ISERROR(FIND(#REF!,J39)),"",IF(FIND(#REF!,J39)&lt;&gt;0,#REF!&amp;COLUMNS(总课表!$M$3:O$3)&amp;总课表!$B39,""))</f>
        <v/>
      </c>
      <c r="P39" s="47" t="str">
        <f>IF(ISERROR(FIND(#REF!,K39)),"",IF(FIND(#REF!,K39)&lt;&gt;0,#REF!&amp;COLUMNS(总课表!$M$3:P$3)&amp;总课表!$B39,""))</f>
        <v/>
      </c>
      <c r="Q39" s="47" t="str">
        <f>IF(ISERROR(FIND(#REF!,L39)),"",IF(FIND(#REF!,L39)&lt;&gt;0,#REF!&amp;COLUMNS(总课表!$M$3:Q$3)&amp;总课表!$B39,""))</f>
        <v/>
      </c>
      <c r="T39" s="4">
        <v>103</v>
      </c>
      <c r="U39" s="45" t="s">
        <v>50</v>
      </c>
      <c r="V39" s="59" t="str">
        <f>IF(ISERROR(VLOOKUP($T39,任课!$D:$S,HLOOKUP(总课表!C39,任课!$F$1:$S$4,2,FALSE),FALSE)&amp;COLUMNS($V$1:V$1)&amp;$U39),VLOOKUP(C39,组合课!$B:$D,3,FALSE)&amp;COLUMNS($V$1:V$1)&amp;$U39,VLOOKUP($T39,任课!$D:$S,HLOOKUP(总课表!C39,任课!$F$1:$S$4,2,FALSE),FALSE)&amp;COLUMNS($V$1:V$1)&amp;$U39)</f>
        <v>徐明芳105</v>
      </c>
      <c r="W39" s="59" t="str">
        <f>IF(ISERROR(VLOOKUP($T39,任课!$D:$S,HLOOKUP(总课表!D39,任课!$F$1:$S$4,2,FALSE),FALSE)&amp;COLUMNS($V$1:W$1)&amp;$U39),VLOOKUP(D39,组合课!$B:$D,3,FALSE)&amp;COLUMNS($V$1:W$1)&amp;$U39,VLOOKUP($T39,任课!$D:$S,HLOOKUP(总课表!D39,任课!$F$1:$S$4,2,FALSE),FALSE)&amp;COLUMNS($V$1:W$1)&amp;$U39)</f>
        <v>龚荣华205</v>
      </c>
      <c r="X39" s="59" t="e">
        <f>IF(ISERROR(VLOOKUP($T39,任课!$D:$S,HLOOKUP(总课表!E39,任课!$F$1:$S$4,2,FALSE),FALSE)&amp;COLUMNS($V$1:X$1)&amp;$U39),VLOOKUP(E39,组合课!$B:$D,3,FALSE)&amp;COLUMNS($V$1:X$1)&amp;$U39,VLOOKUP($T39,任课!$D:$S,HLOOKUP(总课表!E39,任课!$F$1:$S$4,2,FALSE),FALSE)&amp;COLUMNS($V$1:X$1)&amp;$U39)</f>
        <v>#N/A</v>
      </c>
      <c r="Y39" s="59" t="str">
        <f>IF(ISERROR(VLOOKUP($T39,任课!$D:$S,HLOOKUP(总课表!F39,任课!$F$1:$S$4,2,FALSE),FALSE)&amp;COLUMNS($V$1:Y$1)&amp;$U39),VLOOKUP(F39,组合课!$B:$D,3,FALSE)&amp;COLUMNS($V$1:Y$1)&amp;$U39,VLOOKUP($T39,任课!$D:$S,HLOOKUP(总课表!F39,任课!$F$1:$S$4,2,FALSE),FALSE)&amp;COLUMNS($V$1:Y$1)&amp;$U39)</f>
        <v>陈 羚405</v>
      </c>
      <c r="Z39" s="59" t="str">
        <f>IF(ISERROR(VLOOKUP($T39,任课!$D:$S,HLOOKUP(总课表!G39,任课!$F$1:$S$4,2,FALSE),FALSE)&amp;COLUMNS($V$1:Z$1)&amp;$U39),VLOOKUP(G39,组合课!$B:$D,3,FALSE)&amp;COLUMNS($V$1:Z$1)&amp;$U39,VLOOKUP($T39,任课!$D:$S,HLOOKUP(总课表!G39,任课!$F$1:$S$4,2,FALSE),FALSE)&amp;COLUMNS($V$1:Z$1)&amp;$U39)</f>
        <v>梁谌祎505</v>
      </c>
    </row>
    <row r="40" spans="1:26" ht="22.5" customHeight="1">
      <c r="A40" s="4">
        <v>103</v>
      </c>
      <c r="B40" s="45" t="s">
        <v>52</v>
      </c>
      <c r="C40" s="46" t="s">
        <v>260</v>
      </c>
      <c r="D40" s="46" t="s">
        <v>267</v>
      </c>
      <c r="E40" s="46" t="s">
        <v>264</v>
      </c>
      <c r="F40" s="46" t="s">
        <v>260</v>
      </c>
      <c r="G40" s="46" t="s">
        <v>259</v>
      </c>
      <c r="H40" s="47" t="e">
        <f>VLOOKUP($A40,#REF!,HLOOKUP(总课表!C40,#REF!,2,FALSE),FALSE)</f>
        <v>#REF!</v>
      </c>
      <c r="I40" s="47" t="e">
        <f>VLOOKUP($A40,#REF!,HLOOKUP(总课表!D40,#REF!,2,FALSE),FALSE)</f>
        <v>#REF!</v>
      </c>
      <c r="J40" s="47" t="e">
        <f>VLOOKUP($A40,#REF!,HLOOKUP(总课表!E40,#REF!,2,FALSE),FALSE)</f>
        <v>#REF!</v>
      </c>
      <c r="K40" s="47" t="e">
        <f>VLOOKUP($A40,#REF!,HLOOKUP(总课表!F40,#REF!,2,FALSE),FALSE)</f>
        <v>#REF!</v>
      </c>
      <c r="L40" s="47" t="e">
        <f>VLOOKUP($A40,#REF!,HLOOKUP(总课表!G40,#REF!,2,FALSE),FALSE)</f>
        <v>#REF!</v>
      </c>
      <c r="M40" s="47" t="str">
        <f>IF(ISERROR(FIND(#REF!,H40)),"",IF(FIND(#REF!,H40)&lt;&gt;0,#REF!&amp;COLUMNS(总课表!$M$3:M$3)&amp;总课表!$B40,""))</f>
        <v/>
      </c>
      <c r="N40" s="47" t="str">
        <f>IF(ISERROR(FIND(#REF!,I40)),"",IF(FIND(#REF!,I40)&lt;&gt;0,#REF!&amp;COLUMNS(总课表!$M$3:N$3)&amp;总课表!$B40,""))</f>
        <v/>
      </c>
      <c r="O40" s="47" t="str">
        <f>IF(ISERROR(FIND(#REF!,J40)),"",IF(FIND(#REF!,J40)&lt;&gt;0,#REF!&amp;COLUMNS(总课表!$M$3:O$3)&amp;总课表!$B40,""))</f>
        <v/>
      </c>
      <c r="P40" s="47" t="str">
        <f>IF(ISERROR(FIND(#REF!,K40)),"",IF(FIND(#REF!,K40)&lt;&gt;0,#REF!&amp;COLUMNS(总课表!$M$3:P$3)&amp;总课表!$B40,""))</f>
        <v/>
      </c>
      <c r="Q40" s="47" t="str">
        <f>IF(ISERROR(FIND(#REF!,L40)),"",IF(FIND(#REF!,L40)&lt;&gt;0,#REF!&amp;COLUMNS(总课表!$M$3:Q$3)&amp;总课表!$B40,""))</f>
        <v/>
      </c>
      <c r="T40" s="4">
        <v>103</v>
      </c>
      <c r="U40" s="45" t="s">
        <v>52</v>
      </c>
      <c r="V40" s="59" t="str">
        <f>IF(ISERROR(VLOOKUP($T40,任课!$D:$S,HLOOKUP(总课表!C40,任课!$F$1:$S$4,2,FALSE),FALSE)&amp;COLUMNS($V$1:V$1)&amp;$U40),VLOOKUP(C40,组合课!$B:$D,3,FALSE)&amp;COLUMNS($V$1:V$1)&amp;$U40,VLOOKUP($T40,任课!$D:$S,HLOOKUP(总课表!C40,任课!$F$1:$S$4,2,FALSE),FALSE)&amp;COLUMNS($V$1:V$1)&amp;$U40)</f>
        <v>徐爱荣106</v>
      </c>
      <c r="W40" s="59" t="str">
        <f>IF(ISERROR(VLOOKUP($T40,任课!$D:$S,HLOOKUP(总课表!D40,任课!$F$1:$S$4,2,FALSE),FALSE)&amp;COLUMNS($V$1:W$1)&amp;$U40),VLOOKUP(D40,组合课!$B:$D,3,FALSE)&amp;COLUMNS($V$1:W$1)&amp;$U40,VLOOKUP($T40,任课!$D:$S,HLOOKUP(总课表!D40,任课!$F$1:$S$4,2,FALSE),FALSE)&amp;COLUMNS($V$1:W$1)&amp;$U40)</f>
        <v>尹 景206</v>
      </c>
      <c r="X40" s="59" t="str">
        <f>IF(ISERROR(VLOOKUP($T40,任课!$D:$S,HLOOKUP(总课表!E40,任课!$F$1:$S$4,2,FALSE),FALSE)&amp;COLUMNS($V$1:X$1)&amp;$U40),VLOOKUP(E40,组合课!$B:$D,3,FALSE)&amp;COLUMNS($V$1:X$1)&amp;$U40,VLOOKUP($T40,任课!$D:$S,HLOOKUP(总课表!E40,任课!$F$1:$S$4,2,FALSE),FALSE)&amp;COLUMNS($V$1:X$1)&amp;$U40)</f>
        <v>徐明芳306</v>
      </c>
      <c r="Y40" s="59" t="str">
        <f>IF(ISERROR(VLOOKUP($T40,任课!$D:$S,HLOOKUP(总课表!F40,任课!$F$1:$S$4,2,FALSE),FALSE)&amp;COLUMNS($V$1:Y$1)&amp;$U40),VLOOKUP(F40,组合课!$B:$D,3,FALSE)&amp;COLUMNS($V$1:Y$1)&amp;$U40,VLOOKUP($T40,任课!$D:$S,HLOOKUP(总课表!F40,任课!$F$1:$S$4,2,FALSE),FALSE)&amp;COLUMNS($V$1:Y$1)&amp;$U40)</f>
        <v>徐爱荣406</v>
      </c>
      <c r="Z40" s="59" t="str">
        <f>IF(ISERROR(VLOOKUP($T40,任课!$D:$S,HLOOKUP(总课表!G40,任课!$F$1:$S$4,2,FALSE),FALSE)&amp;COLUMNS($V$1:Z$1)&amp;$U40),VLOOKUP(G40,组合课!$B:$D,3,FALSE)&amp;COLUMNS($V$1:Z$1)&amp;$U40,VLOOKUP($T40,任课!$D:$S,HLOOKUP(总课表!G40,任课!$F$1:$S$4,2,FALSE),FALSE)&amp;COLUMNS($V$1:Z$1)&amp;$U40)</f>
        <v>李月华506</v>
      </c>
    </row>
    <row r="41" spans="1:26" ht="22.5" customHeight="1">
      <c r="A41" s="4">
        <v>103</v>
      </c>
      <c r="B41" s="45" t="s">
        <v>53</v>
      </c>
      <c r="C41" s="46" t="s">
        <v>261</v>
      </c>
      <c r="D41" s="46" t="s">
        <v>267</v>
      </c>
      <c r="E41" s="46" t="s">
        <v>262</v>
      </c>
      <c r="F41" s="46" t="s">
        <v>263</v>
      </c>
      <c r="G41" s="46" t="s">
        <v>259</v>
      </c>
      <c r="H41" s="47" t="e">
        <f>VLOOKUP($A41,#REF!,HLOOKUP(总课表!C41,#REF!,2,FALSE),FALSE)</f>
        <v>#REF!</v>
      </c>
      <c r="I41" s="47" t="e">
        <f>VLOOKUP($A41,#REF!,HLOOKUP(总课表!D41,#REF!,2,FALSE),FALSE)</f>
        <v>#REF!</v>
      </c>
      <c r="J41" s="47" t="e">
        <f>VLOOKUP($A41,#REF!,HLOOKUP(总课表!E41,#REF!,2,FALSE),FALSE)</f>
        <v>#REF!</v>
      </c>
      <c r="K41" s="47" t="e">
        <f>VLOOKUP($A41,#REF!,HLOOKUP(总课表!F41,#REF!,2,FALSE),FALSE)</f>
        <v>#REF!</v>
      </c>
      <c r="L41" s="47" t="e">
        <f>VLOOKUP($A41,#REF!,HLOOKUP(总课表!G41,#REF!,2,FALSE),FALSE)</f>
        <v>#REF!</v>
      </c>
      <c r="M41" s="47" t="str">
        <f>IF(ISERROR(FIND(#REF!,H41)),"",IF(FIND(#REF!,H41)&lt;&gt;0,#REF!&amp;COLUMNS(总课表!$M$3:M$3)&amp;总课表!$B41,""))</f>
        <v/>
      </c>
      <c r="N41" s="47" t="str">
        <f>IF(ISERROR(FIND(#REF!,I41)),"",IF(FIND(#REF!,I41)&lt;&gt;0,#REF!&amp;COLUMNS(总课表!$M$3:N$3)&amp;总课表!$B41,""))</f>
        <v/>
      </c>
      <c r="O41" s="47" t="str">
        <f>IF(ISERROR(FIND(#REF!,J41)),"",IF(FIND(#REF!,J41)&lt;&gt;0,#REF!&amp;COLUMNS(总课表!$M$3:O$3)&amp;总课表!$B41,""))</f>
        <v/>
      </c>
      <c r="P41" s="47" t="str">
        <f>IF(ISERROR(FIND(#REF!,K41)),"",IF(FIND(#REF!,K41)&lt;&gt;0,#REF!&amp;COLUMNS(总课表!$M$3:P$3)&amp;总课表!$B41,""))</f>
        <v/>
      </c>
      <c r="Q41" s="47" t="str">
        <f>IF(ISERROR(FIND(#REF!,L41)),"",IF(FIND(#REF!,L41)&lt;&gt;0,#REF!&amp;COLUMNS(总课表!$M$3:Q$3)&amp;总课表!$B41,""))</f>
        <v/>
      </c>
      <c r="T41" s="4">
        <v>103</v>
      </c>
      <c r="U41" s="45" t="s">
        <v>53</v>
      </c>
      <c r="V41" s="59" t="str">
        <f>IF(ISERROR(VLOOKUP($T41,任课!$D:$S,HLOOKUP(总课表!C41,任课!$F$1:$S$4,2,FALSE),FALSE)&amp;COLUMNS($V$1:V$1)&amp;$U41),VLOOKUP(C41,组合课!$B:$D,3,FALSE)&amp;COLUMNS($V$1:V$1)&amp;$U41,VLOOKUP($T41,任课!$D:$S,HLOOKUP(总课表!C41,任课!$F$1:$S$4,2,FALSE),FALSE)&amp;COLUMNS($V$1:V$1)&amp;$U41)</f>
        <v>陈 刚107</v>
      </c>
      <c r="W41" s="59" t="str">
        <f>IF(ISERROR(VLOOKUP($T41,任课!$D:$S,HLOOKUP(总课表!D41,任课!$F$1:$S$4,2,FALSE),FALSE)&amp;COLUMNS($V$1:W$1)&amp;$U41),VLOOKUP(D41,组合课!$B:$D,3,FALSE)&amp;COLUMNS($V$1:W$1)&amp;$U41,VLOOKUP($T41,任课!$D:$S,HLOOKUP(总课表!D41,任课!$F$1:$S$4,2,FALSE),FALSE)&amp;COLUMNS($V$1:W$1)&amp;$U41)</f>
        <v>尹 景207</v>
      </c>
      <c r="X41" s="59" t="str">
        <f>IF(ISERROR(VLOOKUP($T41,任课!$D:$S,HLOOKUP(总课表!E41,任课!$F$1:$S$4,2,FALSE),FALSE)&amp;COLUMNS($V$1:X$1)&amp;$U41),VLOOKUP(E41,组合课!$B:$D,3,FALSE)&amp;COLUMNS($V$1:X$1)&amp;$U41,VLOOKUP($T41,任课!$D:$S,HLOOKUP(总课表!E41,任课!$F$1:$S$4,2,FALSE),FALSE)&amp;COLUMNS($V$1:X$1)&amp;$U41)</f>
        <v>陈 羚307</v>
      </c>
      <c r="Y41" s="59" t="str">
        <f>IF(ISERROR(VLOOKUP($T41,任课!$D:$S,HLOOKUP(总课表!F41,任课!$F$1:$S$4,2,FALSE),FALSE)&amp;COLUMNS($V$1:Y$1)&amp;$U41),VLOOKUP(F41,组合课!$B:$D,3,FALSE)&amp;COLUMNS($V$1:Y$1)&amp;$U41,VLOOKUP($T41,任课!$D:$S,HLOOKUP(总课表!F41,任课!$F$1:$S$4,2,FALSE),FALSE)&amp;COLUMNS($V$1:Y$1)&amp;$U41)</f>
        <v>梁谌祎407</v>
      </c>
      <c r="Z41" s="59" t="str">
        <f>IF(ISERROR(VLOOKUP($T41,任课!$D:$S,HLOOKUP(总课表!G41,任课!$F$1:$S$4,2,FALSE),FALSE)&amp;COLUMNS($V$1:Z$1)&amp;$U41),VLOOKUP(G41,组合课!$B:$D,3,FALSE)&amp;COLUMNS($V$1:Z$1)&amp;$U41,VLOOKUP($T41,任课!$D:$S,HLOOKUP(总课表!G41,任课!$F$1:$S$4,2,FALSE),FALSE)&amp;COLUMNS($V$1:Z$1)&amp;$U41)</f>
        <v>李月华507</v>
      </c>
    </row>
    <row r="42" spans="1:26" ht="22.5" customHeight="1">
      <c r="A42" s="4">
        <v>103</v>
      </c>
      <c r="B42" s="45" t="s">
        <v>54</v>
      </c>
      <c r="C42" s="46" t="s">
        <v>267</v>
      </c>
      <c r="D42" s="46" t="s">
        <v>259</v>
      </c>
      <c r="E42" s="46" t="s">
        <v>262</v>
      </c>
      <c r="F42" s="46" t="s">
        <v>264</v>
      </c>
      <c r="G42" s="46" t="s">
        <v>262</v>
      </c>
      <c r="H42" s="47" t="e">
        <f>VLOOKUP($A42,#REF!,HLOOKUP(总课表!C42,#REF!,2,FALSE),FALSE)</f>
        <v>#REF!</v>
      </c>
      <c r="I42" s="47" t="e">
        <f>VLOOKUP($A42,#REF!,HLOOKUP(总课表!D42,#REF!,2,FALSE),FALSE)</f>
        <v>#REF!</v>
      </c>
      <c r="J42" s="47" t="e">
        <f>VLOOKUP($A42,#REF!,HLOOKUP(总课表!E42,#REF!,2,FALSE),FALSE)</f>
        <v>#REF!</v>
      </c>
      <c r="K42" s="47" t="e">
        <f>VLOOKUP($A42,#REF!,HLOOKUP(总课表!F42,#REF!,2,FALSE),FALSE)</f>
        <v>#REF!</v>
      </c>
      <c r="L42" s="47" t="e">
        <f>VLOOKUP($A42,#REF!,HLOOKUP(总课表!G42,#REF!,2,FALSE),FALSE)</f>
        <v>#REF!</v>
      </c>
      <c r="M42" s="47" t="str">
        <f>IF(ISERROR(FIND(#REF!,H42)),"",IF(FIND(#REF!,H42)&lt;&gt;0,#REF!&amp;COLUMNS(总课表!$M$3:M$3)&amp;总课表!$B42,""))</f>
        <v/>
      </c>
      <c r="N42" s="47" t="str">
        <f>IF(ISERROR(FIND(#REF!,I42)),"",IF(FIND(#REF!,I42)&lt;&gt;0,#REF!&amp;COLUMNS(总课表!$M$3:N$3)&amp;总课表!$B42,""))</f>
        <v/>
      </c>
      <c r="O42" s="47" t="str">
        <f>IF(ISERROR(FIND(#REF!,J42)),"",IF(FIND(#REF!,J42)&lt;&gt;0,#REF!&amp;COLUMNS(总课表!$M$3:O$3)&amp;总课表!$B42,""))</f>
        <v/>
      </c>
      <c r="P42" s="47" t="str">
        <f>IF(ISERROR(FIND(#REF!,K42)),"",IF(FIND(#REF!,K42)&lt;&gt;0,#REF!&amp;COLUMNS(总课表!$M$3:P$3)&amp;总课表!$B42,""))</f>
        <v/>
      </c>
      <c r="Q42" s="47" t="str">
        <f>IF(ISERROR(FIND(#REF!,L42)),"",IF(FIND(#REF!,L42)&lt;&gt;0,#REF!&amp;COLUMNS(总课表!$M$3:Q$3)&amp;总课表!$B42,""))</f>
        <v/>
      </c>
      <c r="T42" s="4">
        <v>103</v>
      </c>
      <c r="U42" s="45" t="s">
        <v>54</v>
      </c>
      <c r="V42" s="59" t="str">
        <f>IF(ISERROR(VLOOKUP($T42,任课!$D:$S,HLOOKUP(总课表!C42,任课!$F$1:$S$4,2,FALSE),FALSE)&amp;COLUMNS($V$1:V$1)&amp;$U42),VLOOKUP(C42,组合课!$B:$D,3,FALSE)&amp;COLUMNS($V$1:V$1)&amp;$U42,VLOOKUP($T42,任课!$D:$S,HLOOKUP(总课表!C42,任课!$F$1:$S$4,2,FALSE),FALSE)&amp;COLUMNS($V$1:V$1)&amp;$U42)</f>
        <v>尹 景108</v>
      </c>
      <c r="W42" s="59" t="str">
        <f>IF(ISERROR(VLOOKUP($T42,任课!$D:$S,HLOOKUP(总课表!D42,任课!$F$1:$S$4,2,FALSE),FALSE)&amp;COLUMNS($V$1:W$1)&amp;$U42),VLOOKUP(D42,组合课!$B:$D,3,FALSE)&amp;COLUMNS($V$1:W$1)&amp;$U42,VLOOKUP($T42,任课!$D:$S,HLOOKUP(总课表!D42,任课!$F$1:$S$4,2,FALSE),FALSE)&amp;COLUMNS($V$1:W$1)&amp;$U42)</f>
        <v>李月华208</v>
      </c>
      <c r="X42" s="59" t="str">
        <f>IF(ISERROR(VLOOKUP($T42,任课!$D:$S,HLOOKUP(总课表!E42,任课!$F$1:$S$4,2,FALSE),FALSE)&amp;COLUMNS($V$1:X$1)&amp;$U42),VLOOKUP(E42,组合课!$B:$D,3,FALSE)&amp;COLUMNS($V$1:X$1)&amp;$U42,VLOOKUP($T42,任课!$D:$S,HLOOKUP(总课表!E42,任课!$F$1:$S$4,2,FALSE),FALSE)&amp;COLUMNS($V$1:X$1)&amp;$U42)</f>
        <v>陈 羚308</v>
      </c>
      <c r="Y42" s="59" t="str">
        <f>IF(ISERROR(VLOOKUP($T42,任课!$D:$S,HLOOKUP(总课表!F42,任课!$F$1:$S$4,2,FALSE),FALSE)&amp;COLUMNS($V$1:Y$1)&amp;$U42),VLOOKUP(F42,组合课!$B:$D,3,FALSE)&amp;COLUMNS($V$1:Y$1)&amp;$U42,VLOOKUP($T42,任课!$D:$S,HLOOKUP(总课表!F42,任课!$F$1:$S$4,2,FALSE),FALSE)&amp;COLUMNS($V$1:Y$1)&amp;$U42)</f>
        <v>徐明芳408</v>
      </c>
      <c r="Z42" s="59" t="str">
        <f>IF(ISERROR(VLOOKUP($T42,任课!$D:$S,HLOOKUP(总课表!G42,任课!$F$1:$S$4,2,FALSE),FALSE)&amp;COLUMNS($V$1:Z$1)&amp;$U42),VLOOKUP(G42,组合课!$B:$D,3,FALSE)&amp;COLUMNS($V$1:Z$1)&amp;$U42,VLOOKUP($T42,任课!$D:$S,HLOOKUP(总课表!G42,任课!$F$1:$S$4,2,FALSE),FALSE)&amp;COLUMNS($V$1:Z$1)&amp;$U42)</f>
        <v>陈 羚508</v>
      </c>
    </row>
    <row r="43" spans="1:26" ht="22.5" customHeight="1">
      <c r="A43" s="4">
        <v>103</v>
      </c>
      <c r="B43" s="45" t="s">
        <v>55</v>
      </c>
      <c r="C43" s="46" t="s">
        <v>270</v>
      </c>
      <c r="D43" s="46" t="s">
        <v>266</v>
      </c>
      <c r="E43" s="46" t="s">
        <v>269</v>
      </c>
      <c r="F43" s="46" t="s">
        <v>268</v>
      </c>
      <c r="G43" s="46" t="s">
        <v>260</v>
      </c>
      <c r="H43" s="47" t="e">
        <f>VLOOKUP($A43,#REF!,HLOOKUP(总课表!C43,#REF!,2,FALSE),FALSE)</f>
        <v>#REF!</v>
      </c>
      <c r="I43" s="47" t="e">
        <f>VLOOKUP($A43,#REF!,HLOOKUP(总课表!D43,#REF!,2,FALSE),FALSE)</f>
        <v>#REF!</v>
      </c>
      <c r="J43" s="47" t="e">
        <f>VLOOKUP($A43,#REF!,HLOOKUP(总课表!E43,#REF!,2,FALSE),FALSE)</f>
        <v>#REF!</v>
      </c>
      <c r="K43" s="47" t="e">
        <f>VLOOKUP($A43,#REF!,HLOOKUP(总课表!F43,#REF!,2,FALSE),FALSE)</f>
        <v>#REF!</v>
      </c>
      <c r="L43" s="47" t="e">
        <f>VLOOKUP($A43,#REF!,HLOOKUP(总课表!G43,#REF!,2,FALSE),FALSE)</f>
        <v>#REF!</v>
      </c>
      <c r="M43" s="47" t="str">
        <f>IF(ISERROR(FIND(#REF!,H43)),"",IF(FIND(#REF!,H43)&lt;&gt;0,#REF!&amp;COLUMNS(总课表!$M$3:M$3)&amp;总课表!$B43,""))</f>
        <v/>
      </c>
      <c r="N43" s="47" t="str">
        <f>IF(ISERROR(FIND(#REF!,I43)),"",IF(FIND(#REF!,I43)&lt;&gt;0,#REF!&amp;COLUMNS(总课表!$M$3:N$3)&amp;总课表!$B43,""))</f>
        <v/>
      </c>
      <c r="O43" s="47" t="str">
        <f>IF(ISERROR(FIND(#REF!,J43)),"",IF(FIND(#REF!,J43)&lt;&gt;0,#REF!&amp;COLUMNS(总课表!$M$3:O$3)&amp;总课表!$B43,""))</f>
        <v/>
      </c>
      <c r="P43" s="47" t="str">
        <f>IF(ISERROR(FIND(#REF!,K43)),"",IF(FIND(#REF!,K43)&lt;&gt;0,#REF!&amp;COLUMNS(总课表!$M$3:P$3)&amp;总课表!$B43,""))</f>
        <v/>
      </c>
      <c r="Q43" s="47" t="str">
        <f>IF(ISERROR(FIND(#REF!,L43)),"",IF(FIND(#REF!,L43)&lt;&gt;0,#REF!&amp;COLUMNS(总课表!$M$3:Q$3)&amp;总课表!$B43,""))</f>
        <v/>
      </c>
      <c r="T43" s="4">
        <v>103</v>
      </c>
      <c r="U43" s="45" t="s">
        <v>55</v>
      </c>
      <c r="V43" s="59" t="str">
        <f>IF(ISERROR(VLOOKUP($T43,任课!$D:$S,HLOOKUP(总课表!C43,任课!$F$1:$S$4,2,FALSE),FALSE)&amp;COLUMNS($V$1:V$1)&amp;$U43),VLOOKUP(C43,组合课!$B:$D,3,FALSE)&amp;COLUMNS($V$1:V$1)&amp;$U43,VLOOKUP($T43,任课!$D:$S,HLOOKUP(总课表!C43,任课!$F$1:$S$4,2,FALSE),FALSE)&amp;COLUMNS($V$1:V$1)&amp;$U43)</f>
        <v>李月华109</v>
      </c>
      <c r="W43" s="59" t="str">
        <f>IF(ISERROR(VLOOKUP($T43,任课!$D:$S,HLOOKUP(总课表!D43,任课!$F$1:$S$4,2,FALSE),FALSE)&amp;COLUMNS($V$1:W$1)&amp;$U43),VLOOKUP(D43,组合课!$B:$D,3,FALSE)&amp;COLUMNS($V$1:W$1)&amp;$U43,VLOOKUP($T43,任课!$D:$S,HLOOKUP(总课表!D43,任课!$F$1:$S$4,2,FALSE),FALSE)&amp;COLUMNS($V$1:W$1)&amp;$U43)</f>
        <v>朱根林209</v>
      </c>
      <c r="X43" s="59" t="str">
        <f>IF(ISERROR(VLOOKUP($T43,任课!$D:$S,HLOOKUP(总课表!E43,任课!$F$1:$S$4,2,FALSE),FALSE)&amp;COLUMNS($V$1:X$1)&amp;$U43),VLOOKUP(E43,组合课!$B:$D,3,FALSE)&amp;COLUMNS($V$1:X$1)&amp;$U43,VLOOKUP($T43,任课!$D:$S,HLOOKUP(总课表!E43,任课!$F$1:$S$4,2,FALSE),FALSE)&amp;COLUMNS($V$1:X$1)&amp;$U43)</f>
        <v>徐婷婷309</v>
      </c>
      <c r="Y43" s="59" t="str">
        <f>IF(ISERROR(VLOOKUP($T43,任课!$D:$S,HLOOKUP(总课表!F43,任课!$F$1:$S$4,2,FALSE),FALSE)&amp;COLUMNS($V$1:Y$1)&amp;$U43),VLOOKUP(F43,组合课!$B:$D,3,FALSE)&amp;COLUMNS($V$1:Y$1)&amp;$U43,VLOOKUP($T43,任课!$D:$S,HLOOKUP(总课表!F43,任课!$F$1:$S$4,2,FALSE),FALSE)&amp;COLUMNS($V$1:Y$1)&amp;$U43)</f>
        <v>龚荣华409</v>
      </c>
      <c r="Z43" s="59" t="str">
        <f>IF(ISERROR(VLOOKUP($T43,任课!$D:$S,HLOOKUP(总课表!G43,任课!$F$1:$S$4,2,FALSE),FALSE)&amp;COLUMNS($V$1:Z$1)&amp;$U43),VLOOKUP(G43,组合课!$B:$D,3,FALSE)&amp;COLUMNS($V$1:Z$1)&amp;$U43,VLOOKUP($T43,任课!$D:$S,HLOOKUP(总课表!G43,任课!$F$1:$S$4,2,FALSE),FALSE)&amp;COLUMNS($V$1:Z$1)&amp;$U43)</f>
        <v>徐爱荣509</v>
      </c>
    </row>
    <row r="44" spans="1:26" ht="22.5" customHeight="1">
      <c r="A44" s="4">
        <v>103</v>
      </c>
      <c r="B44" s="45" t="s">
        <v>56</v>
      </c>
      <c r="C44" s="46" t="s">
        <v>269</v>
      </c>
      <c r="D44" s="46" t="s">
        <v>261</v>
      </c>
      <c r="E44" s="46" t="s">
        <v>267</v>
      </c>
      <c r="F44" s="46" t="s">
        <v>259</v>
      </c>
      <c r="G44" s="46" t="s">
        <v>272</v>
      </c>
      <c r="H44" s="47" t="e">
        <f>VLOOKUP($A44,#REF!,HLOOKUP(总课表!C44,#REF!,2,FALSE),FALSE)</f>
        <v>#REF!</v>
      </c>
      <c r="I44" s="47" t="e">
        <f>VLOOKUP($A44,#REF!,HLOOKUP(总课表!D44,#REF!,2,FALSE),FALSE)</f>
        <v>#REF!</v>
      </c>
      <c r="J44" s="47" t="e">
        <f>VLOOKUP($A44,#REF!,HLOOKUP(总课表!E44,#REF!,2,FALSE),FALSE)</f>
        <v>#REF!</v>
      </c>
      <c r="K44" s="47" t="e">
        <f>VLOOKUP($A44,#REF!,HLOOKUP(总课表!F44,#REF!,2,FALSE),FALSE)</f>
        <v>#REF!</v>
      </c>
      <c r="L44" s="47" t="e">
        <f>VLOOKUP($A44,#REF!,HLOOKUP(总课表!G44,#REF!,2,FALSE),FALSE)</f>
        <v>#REF!</v>
      </c>
      <c r="M44" s="47" t="str">
        <f>IF(ISERROR(FIND(#REF!,H44)),"",IF(FIND(#REF!,H44)&lt;&gt;0,#REF!&amp;COLUMNS(总课表!$M$3:M$3)&amp;总课表!$B44,""))</f>
        <v/>
      </c>
      <c r="N44" s="47" t="str">
        <f>IF(ISERROR(FIND(#REF!,I44)),"",IF(FIND(#REF!,I44)&lt;&gt;0,#REF!&amp;COLUMNS(总课表!$M$3:N$3)&amp;总课表!$B44,""))</f>
        <v/>
      </c>
      <c r="O44" s="47" t="str">
        <f>IF(ISERROR(FIND(#REF!,J44)),"",IF(FIND(#REF!,J44)&lt;&gt;0,#REF!&amp;COLUMNS(总课表!$M$3:O$3)&amp;总课表!$B44,""))</f>
        <v/>
      </c>
      <c r="P44" s="47" t="str">
        <f>IF(ISERROR(FIND(#REF!,K44)),"",IF(FIND(#REF!,K44)&lt;&gt;0,#REF!&amp;COLUMNS(总课表!$M$3:P$3)&amp;总课表!$B44,""))</f>
        <v/>
      </c>
      <c r="Q44" s="47" t="str">
        <f>IF(ISERROR(FIND(#REF!,L44)),"",IF(FIND(#REF!,L44)&lt;&gt;0,#REF!&amp;COLUMNS(总课表!$M$3:Q$3)&amp;总课表!$B44,""))</f>
        <v/>
      </c>
      <c r="T44" s="4">
        <v>103</v>
      </c>
      <c r="U44" s="45" t="s">
        <v>56</v>
      </c>
      <c r="V44" s="59" t="str">
        <f>IF(ISERROR(VLOOKUP($T44,任课!$D:$S,HLOOKUP(总课表!C44,任课!$F$1:$S$4,2,FALSE),FALSE)&amp;COLUMNS($V$1:V$1)&amp;$U44),VLOOKUP(C44,组合课!$B:$D,3,FALSE)&amp;COLUMNS($V$1:V$1)&amp;$U44,VLOOKUP($T44,任课!$D:$S,HLOOKUP(总课表!C44,任课!$F$1:$S$4,2,FALSE),FALSE)&amp;COLUMNS($V$1:V$1)&amp;$U44)</f>
        <v>徐婷婷110</v>
      </c>
      <c r="W44" s="59" t="str">
        <f>IF(ISERROR(VLOOKUP($T44,任课!$D:$S,HLOOKUP(总课表!D44,任课!$F$1:$S$4,2,FALSE),FALSE)&amp;COLUMNS($V$1:W$1)&amp;$U44),VLOOKUP(D44,组合课!$B:$D,3,FALSE)&amp;COLUMNS($V$1:W$1)&amp;$U44,VLOOKUP($T44,任课!$D:$S,HLOOKUP(总课表!D44,任课!$F$1:$S$4,2,FALSE),FALSE)&amp;COLUMNS($V$1:W$1)&amp;$U44)</f>
        <v>陈 刚210</v>
      </c>
      <c r="X44" s="59" t="str">
        <f>IF(ISERROR(VLOOKUP($T44,任课!$D:$S,HLOOKUP(总课表!E44,任课!$F$1:$S$4,2,FALSE),FALSE)&amp;COLUMNS($V$1:X$1)&amp;$U44),VLOOKUP(E44,组合课!$B:$D,3,FALSE)&amp;COLUMNS($V$1:X$1)&amp;$U44,VLOOKUP($T44,任课!$D:$S,HLOOKUP(总课表!E44,任课!$F$1:$S$4,2,FALSE),FALSE)&amp;COLUMNS($V$1:X$1)&amp;$U44)</f>
        <v>尹 景310</v>
      </c>
      <c r="Y44" s="59" t="str">
        <f>IF(ISERROR(VLOOKUP($T44,任课!$D:$S,HLOOKUP(总课表!F44,任课!$F$1:$S$4,2,FALSE),FALSE)&amp;COLUMNS($V$1:Y$1)&amp;$U44),VLOOKUP(F44,组合课!$B:$D,3,FALSE)&amp;COLUMNS($V$1:Y$1)&amp;$U44,VLOOKUP($T44,任课!$D:$S,HLOOKUP(总课表!F44,任课!$F$1:$S$4,2,FALSE),FALSE)&amp;COLUMNS($V$1:Y$1)&amp;$U44)</f>
        <v>李月华410</v>
      </c>
      <c r="Z44" s="59" t="e">
        <f>IF(ISERROR(VLOOKUP($T44,任课!$D:$S,HLOOKUP(总课表!G44,任课!$F$1:$S$4,2,FALSE),FALSE)&amp;COLUMNS($V$1:Z$1)&amp;$U44),VLOOKUP(G44,组合课!$B:$D,3,FALSE)&amp;COLUMNS($V$1:Z$1)&amp;$U44,VLOOKUP($T44,任课!$D:$S,HLOOKUP(总课表!G44,任课!$F$1:$S$4,2,FALSE),FALSE)&amp;COLUMNS($V$1:Z$1)&amp;$U44)</f>
        <v>#N/A</v>
      </c>
    </row>
    <row r="45" spans="1:26" ht="22.5" customHeight="1">
      <c r="A45" s="48"/>
      <c r="B45" s="49"/>
      <c r="C45" s="50"/>
      <c r="D45" s="50"/>
      <c r="E45" s="50"/>
      <c r="F45" s="50"/>
      <c r="G45" s="51">
        <v>44258</v>
      </c>
      <c r="H45" s="52"/>
      <c r="I45" s="47"/>
      <c r="J45" s="47"/>
      <c r="K45" s="47"/>
      <c r="L45" s="47"/>
      <c r="M45" s="47"/>
      <c r="N45" s="47"/>
      <c r="O45" s="47"/>
      <c r="P45" s="47"/>
      <c r="Q45" s="47"/>
      <c r="T45" s="48"/>
      <c r="U45" s="49"/>
      <c r="V45" s="50"/>
      <c r="W45" s="50"/>
      <c r="X45" s="50"/>
      <c r="Y45" s="50"/>
      <c r="Z45" s="51">
        <v>44258</v>
      </c>
    </row>
    <row r="46" spans="1:26" ht="22.5" customHeight="1">
      <c r="A46" s="48"/>
      <c r="B46" s="49"/>
      <c r="C46" s="50"/>
      <c r="D46" s="50"/>
      <c r="E46" s="50"/>
      <c r="F46" s="50"/>
      <c r="G46" s="50"/>
      <c r="H46" s="52"/>
      <c r="I46" s="47"/>
      <c r="J46" s="47"/>
      <c r="K46" s="47"/>
      <c r="L46" s="47"/>
      <c r="M46" s="47"/>
      <c r="N46" s="47"/>
      <c r="O46" s="47"/>
      <c r="P46" s="47"/>
      <c r="Q46" s="47"/>
      <c r="T46" s="48"/>
      <c r="U46" s="49"/>
      <c r="V46" s="50"/>
      <c r="W46" s="50"/>
      <c r="X46" s="50"/>
      <c r="Y46" s="50"/>
      <c r="Z46" s="50"/>
    </row>
    <row r="47" spans="1:26" ht="22.5" customHeight="1">
      <c r="A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T47" s="48"/>
    </row>
    <row r="48" spans="1:26" ht="22.5" customHeight="1">
      <c r="A48" s="48"/>
      <c r="B48" s="102" t="s">
        <v>277</v>
      </c>
      <c r="C48" s="103"/>
      <c r="D48" s="103"/>
      <c r="E48" s="103"/>
      <c r="F48" s="103"/>
      <c r="G48" s="103"/>
      <c r="H48" s="47"/>
      <c r="I48" s="47"/>
      <c r="J48" s="47"/>
      <c r="K48" s="47"/>
      <c r="L48" s="47"/>
      <c r="M48" s="47"/>
      <c r="N48" s="47"/>
      <c r="O48" s="47"/>
      <c r="P48" s="47"/>
      <c r="Q48" s="47"/>
      <c r="T48" s="48"/>
      <c r="U48" s="102" t="s">
        <v>278</v>
      </c>
      <c r="V48" s="103"/>
      <c r="W48" s="103"/>
      <c r="X48" s="103"/>
      <c r="Y48" s="103"/>
      <c r="Z48" s="103"/>
    </row>
    <row r="49" spans="1:26" ht="22.5" customHeight="1">
      <c r="A49" s="39" t="s">
        <v>3</v>
      </c>
      <c r="B49" s="53" t="s">
        <v>39</v>
      </c>
      <c r="C49" s="41" t="s">
        <v>40</v>
      </c>
      <c r="D49" s="41" t="s">
        <v>41</v>
      </c>
      <c r="E49" s="41" t="s">
        <v>42</v>
      </c>
      <c r="F49" s="41" t="s">
        <v>43</v>
      </c>
      <c r="G49" s="41" t="s">
        <v>44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T49" s="39" t="s">
        <v>3</v>
      </c>
      <c r="U49" s="53" t="s">
        <v>39</v>
      </c>
      <c r="V49" s="41" t="s">
        <v>40</v>
      </c>
      <c r="W49" s="41" t="s">
        <v>41</v>
      </c>
      <c r="X49" s="41" t="s">
        <v>42</v>
      </c>
      <c r="Y49" s="41" t="s">
        <v>43</v>
      </c>
      <c r="Z49" s="41" t="s">
        <v>44</v>
      </c>
    </row>
    <row r="50" spans="1:26" ht="22.5" customHeight="1">
      <c r="A50" s="4">
        <v>104</v>
      </c>
      <c r="B50" s="45" t="s">
        <v>45</v>
      </c>
      <c r="C50" s="46" t="s">
        <v>264</v>
      </c>
      <c r="D50" s="46" t="s">
        <v>267</v>
      </c>
      <c r="E50" s="46" t="s">
        <v>279</v>
      </c>
      <c r="F50" s="46" t="s">
        <v>262</v>
      </c>
      <c r="G50" s="46" t="s">
        <v>271</v>
      </c>
      <c r="H50" s="47" t="e">
        <f>VLOOKUP($A50,#REF!,HLOOKUP(总课表!C50,#REF!,2,FALSE),FALSE)</f>
        <v>#REF!</v>
      </c>
      <c r="I50" s="47" t="e">
        <f>VLOOKUP($A50,#REF!,HLOOKUP(总课表!D50,#REF!,2,FALSE),FALSE)</f>
        <v>#REF!</v>
      </c>
      <c r="J50" s="47" t="e">
        <f>VLOOKUP($A50,#REF!,HLOOKUP(总课表!E50,#REF!,2,FALSE),FALSE)</f>
        <v>#REF!</v>
      </c>
      <c r="K50" s="47" t="e">
        <f>VLOOKUP($A50,#REF!,HLOOKUP(总课表!F50,#REF!,2,FALSE),FALSE)</f>
        <v>#REF!</v>
      </c>
      <c r="L50" s="47" t="e">
        <f>VLOOKUP($A50,#REF!,HLOOKUP(总课表!G50,#REF!,2,FALSE),FALSE)</f>
        <v>#REF!</v>
      </c>
      <c r="M50" s="47" t="str">
        <f>IF(ISERROR(FIND(#REF!,H50)),"",IF(FIND(#REF!,H50)&lt;&gt;0,#REF!&amp;COLUMNS(总课表!$M$3:M$3)&amp;总课表!$B50,""))</f>
        <v/>
      </c>
      <c r="N50" s="47" t="str">
        <f>IF(ISERROR(FIND(#REF!,I50)),"",IF(FIND(#REF!,I50)&lt;&gt;0,#REF!&amp;COLUMNS(总课表!$M$3:N$3)&amp;总课表!$B50,""))</f>
        <v/>
      </c>
      <c r="O50" s="47" t="str">
        <f>IF(ISERROR(FIND(#REF!,J50)),"",IF(FIND(#REF!,J50)&lt;&gt;0,#REF!&amp;COLUMNS(总课表!$M$3:O$3)&amp;总课表!$B50,""))</f>
        <v/>
      </c>
      <c r="P50" s="47" t="str">
        <f>IF(ISERROR(FIND(#REF!,K50)),"",IF(FIND(#REF!,K50)&lt;&gt;0,#REF!&amp;COLUMNS(总课表!$M$3:P$3)&amp;总课表!$B50,""))</f>
        <v/>
      </c>
      <c r="Q50" s="47" t="str">
        <f>IF(ISERROR(FIND(#REF!,L50)),"",IF(FIND(#REF!,L50)&lt;&gt;0,#REF!&amp;COLUMNS(总课表!$M$3:Q$3)&amp;总课表!$B50,""))</f>
        <v/>
      </c>
      <c r="T50" s="4">
        <v>104</v>
      </c>
      <c r="U50" s="45" t="s">
        <v>45</v>
      </c>
      <c r="V50" s="59" t="str">
        <f>IF(ISERROR(VLOOKUP($T50,任课!$D:$S,HLOOKUP(总课表!C50,任课!$F$1:$S$4,2,FALSE),FALSE)&amp;COLUMNS($V$1:V$1)&amp;$U50),VLOOKUP(C50,组合课!$B:$D,3,FALSE)&amp;COLUMNS($V$1:V$1)&amp;$U50,VLOOKUP($T50,任课!$D:$S,HLOOKUP(总课表!C50,任课!$F$1:$S$4,2,FALSE),FALSE)&amp;COLUMNS($V$1:V$1)&amp;$U50)</f>
        <v>徐明芳101</v>
      </c>
      <c r="W50" s="59" t="str">
        <f>IF(ISERROR(VLOOKUP($T50,任课!$D:$S,HLOOKUP(总课表!D50,任课!$F$1:$S$4,2,FALSE),FALSE)&amp;COLUMNS($V$1:W$1)&amp;$U50),VLOOKUP(D50,组合课!$B:$D,3,FALSE)&amp;COLUMNS($V$1:W$1)&amp;$U50,VLOOKUP($T50,任课!$D:$S,HLOOKUP(总课表!D50,任课!$F$1:$S$4,2,FALSE),FALSE)&amp;COLUMNS($V$1:W$1)&amp;$U50)</f>
        <v>张碧琰201</v>
      </c>
      <c r="X50" s="59" t="e">
        <f>IF(ISERROR(VLOOKUP($T50,任课!$D:$S,HLOOKUP(总课表!E50,任课!$F$1:$S$4,2,FALSE),FALSE)&amp;COLUMNS($V$1:X$1)&amp;$U50),VLOOKUP(E50,组合课!$B:$D,3,FALSE)&amp;COLUMNS($V$1:X$1)&amp;$U50,VLOOKUP($T50,任课!$D:$S,HLOOKUP(总课表!E50,任课!$F$1:$S$4,2,FALSE),FALSE)&amp;COLUMNS($V$1:X$1)&amp;$U50)</f>
        <v>#N/A</v>
      </c>
      <c r="Y50" s="59" t="str">
        <f>IF(ISERROR(VLOOKUP($T50,任课!$D:$S,HLOOKUP(总课表!F50,任课!$F$1:$S$4,2,FALSE),FALSE)&amp;COLUMNS($V$1:Y$1)&amp;$U50),VLOOKUP(F50,组合课!$B:$D,3,FALSE)&amp;COLUMNS($V$1:Y$1)&amp;$U50,VLOOKUP($T50,任课!$D:$S,HLOOKUP(总课表!F50,任课!$F$1:$S$4,2,FALSE),FALSE)&amp;COLUMNS($V$1:Y$1)&amp;$U50)</f>
        <v>陈 羚401</v>
      </c>
      <c r="Z50" s="59" t="str">
        <f>IF(ISERROR(VLOOKUP($T50,任课!$D:$S,HLOOKUP(总课表!G50,任课!$F$1:$S$4,2,FALSE),FALSE)&amp;COLUMNS($V$1:Z$1)&amp;$U50),VLOOKUP(G50,组合课!$B:$D,3,FALSE)&amp;COLUMNS($V$1:Z$1)&amp;$U50,VLOOKUP($T50,任课!$D:$S,HLOOKUP(总课表!G50,任课!$F$1:$S$4,2,FALSE),FALSE)&amp;COLUMNS($V$1:Z$1)&amp;$U50)</f>
        <v>张海霞501</v>
      </c>
    </row>
    <row r="51" spans="1:26" ht="22.5" customHeight="1">
      <c r="A51" s="4">
        <v>104</v>
      </c>
      <c r="B51" s="45" t="s">
        <v>46</v>
      </c>
      <c r="C51" s="46" t="s">
        <v>280</v>
      </c>
      <c r="D51" s="46" t="s">
        <v>267</v>
      </c>
      <c r="E51" s="46" t="s">
        <v>259</v>
      </c>
      <c r="F51" s="46" t="s">
        <v>262</v>
      </c>
      <c r="G51" s="46" t="s">
        <v>267</v>
      </c>
      <c r="H51" s="47" t="e">
        <f>VLOOKUP($A51,#REF!,HLOOKUP(总课表!C51,#REF!,2,FALSE),FALSE)</f>
        <v>#REF!</v>
      </c>
      <c r="I51" s="47" t="e">
        <f>VLOOKUP($A51,#REF!,HLOOKUP(总课表!D51,#REF!,2,FALSE),FALSE)</f>
        <v>#REF!</v>
      </c>
      <c r="J51" s="47" t="e">
        <f>VLOOKUP($A51,#REF!,HLOOKUP(总课表!E51,#REF!,2,FALSE),FALSE)</f>
        <v>#REF!</v>
      </c>
      <c r="K51" s="47" t="e">
        <f>VLOOKUP($A51,#REF!,HLOOKUP(总课表!F51,#REF!,2,FALSE),FALSE)</f>
        <v>#REF!</v>
      </c>
      <c r="L51" s="47" t="e">
        <f>VLOOKUP($A51,#REF!,HLOOKUP(总课表!G51,#REF!,2,FALSE),FALSE)</f>
        <v>#REF!</v>
      </c>
      <c r="M51" s="47" t="str">
        <f>IF(ISERROR(FIND(#REF!,H51)),"",IF(FIND(#REF!,H51)&lt;&gt;0,#REF!&amp;COLUMNS(总课表!$M$3:M$3)&amp;总课表!$B51,""))</f>
        <v/>
      </c>
      <c r="N51" s="47" t="str">
        <f>IF(ISERROR(FIND(#REF!,I51)),"",IF(FIND(#REF!,I51)&lt;&gt;0,#REF!&amp;COLUMNS(总课表!$M$3:N$3)&amp;总课表!$B51,""))</f>
        <v/>
      </c>
      <c r="O51" s="47" t="str">
        <f>IF(ISERROR(FIND(#REF!,J51)),"",IF(FIND(#REF!,J51)&lt;&gt;0,#REF!&amp;COLUMNS(总课表!$M$3:O$3)&amp;总课表!$B51,""))</f>
        <v/>
      </c>
      <c r="P51" s="47" t="str">
        <f>IF(ISERROR(FIND(#REF!,K51)),"",IF(FIND(#REF!,K51)&lt;&gt;0,#REF!&amp;COLUMNS(总课表!$M$3:P$3)&amp;总课表!$B51,""))</f>
        <v/>
      </c>
      <c r="Q51" s="47" t="str">
        <f>IF(ISERROR(FIND(#REF!,L51)),"",IF(FIND(#REF!,L51)&lt;&gt;0,#REF!&amp;COLUMNS(总课表!$M$3:Q$3)&amp;总课表!$B51,""))</f>
        <v/>
      </c>
      <c r="T51" s="4">
        <v>104</v>
      </c>
      <c r="U51" s="45" t="s">
        <v>46</v>
      </c>
      <c r="V51" s="59" t="e">
        <f>IF(ISERROR(VLOOKUP($T51,任课!$D:$S,HLOOKUP(总课表!C51,任课!$F$1:$S$4,2,FALSE),FALSE)&amp;COLUMNS($V$1:V$1)&amp;$U51),VLOOKUP(C51,组合课!$B:$D,3,FALSE)&amp;COLUMNS($V$1:V$1)&amp;$U51,VLOOKUP($T51,任课!$D:$S,HLOOKUP(总课表!C51,任课!$F$1:$S$4,2,FALSE),FALSE)&amp;COLUMNS($V$1:V$1)&amp;$U51)</f>
        <v>#N/A</v>
      </c>
      <c r="W51" s="59" t="str">
        <f>IF(ISERROR(VLOOKUP($T51,任课!$D:$S,HLOOKUP(总课表!D51,任课!$F$1:$S$4,2,FALSE),FALSE)&amp;COLUMNS($V$1:W$1)&amp;$U51),VLOOKUP(D51,组合课!$B:$D,3,FALSE)&amp;COLUMNS($V$1:W$1)&amp;$U51,VLOOKUP($T51,任课!$D:$S,HLOOKUP(总课表!D51,任课!$F$1:$S$4,2,FALSE),FALSE)&amp;COLUMNS($V$1:W$1)&amp;$U51)</f>
        <v>张碧琰202</v>
      </c>
      <c r="X51" s="59" t="str">
        <f>IF(ISERROR(VLOOKUP($T51,任课!$D:$S,HLOOKUP(总课表!E51,任课!$F$1:$S$4,2,FALSE),FALSE)&amp;COLUMNS($V$1:X$1)&amp;$U51),VLOOKUP(E51,组合课!$B:$D,3,FALSE)&amp;COLUMNS($V$1:X$1)&amp;$U51,VLOOKUP($T51,任课!$D:$S,HLOOKUP(总课表!E51,任课!$F$1:$S$4,2,FALSE),FALSE)&amp;COLUMNS($V$1:X$1)&amp;$U51)</f>
        <v>潘妙妙302</v>
      </c>
      <c r="Y51" s="59" t="str">
        <f>IF(ISERROR(VLOOKUP($T51,任课!$D:$S,HLOOKUP(总课表!F51,任课!$F$1:$S$4,2,FALSE),FALSE)&amp;COLUMNS($V$1:Y$1)&amp;$U51),VLOOKUP(F51,组合课!$B:$D,3,FALSE)&amp;COLUMNS($V$1:Y$1)&amp;$U51,VLOOKUP($T51,任课!$D:$S,HLOOKUP(总课表!F51,任课!$F$1:$S$4,2,FALSE),FALSE)&amp;COLUMNS($V$1:Y$1)&amp;$U51)</f>
        <v>陈 羚402</v>
      </c>
      <c r="Z51" s="59" t="str">
        <f>IF(ISERROR(VLOOKUP($T51,任课!$D:$S,HLOOKUP(总课表!G51,任课!$F$1:$S$4,2,FALSE),FALSE)&amp;COLUMNS($V$1:Z$1)&amp;$U51),VLOOKUP(G51,组合课!$B:$D,3,FALSE)&amp;COLUMNS($V$1:Z$1)&amp;$U51,VLOOKUP($T51,任课!$D:$S,HLOOKUP(总课表!G51,任课!$F$1:$S$4,2,FALSE),FALSE)&amp;COLUMNS($V$1:Z$1)&amp;$U51)</f>
        <v>张碧琰502</v>
      </c>
    </row>
    <row r="52" spans="1:26" ht="22.5" customHeight="1">
      <c r="A52" s="4">
        <v>104</v>
      </c>
      <c r="B52" s="45" t="s">
        <v>47</v>
      </c>
      <c r="C52" s="46" t="s">
        <v>259</v>
      </c>
      <c r="D52" s="46" t="s">
        <v>280</v>
      </c>
      <c r="E52" s="46" t="s">
        <v>259</v>
      </c>
      <c r="F52" s="46" t="s">
        <v>268</v>
      </c>
      <c r="G52" s="46" t="s">
        <v>259</v>
      </c>
      <c r="H52" s="47" t="e">
        <f>VLOOKUP($A52,#REF!,HLOOKUP(总课表!C52,#REF!,2,FALSE),FALSE)</f>
        <v>#REF!</v>
      </c>
      <c r="I52" s="47" t="e">
        <f>VLOOKUP($A52,#REF!,HLOOKUP(总课表!D52,#REF!,2,FALSE),FALSE)</f>
        <v>#REF!</v>
      </c>
      <c r="J52" s="47" t="e">
        <f>VLOOKUP($A52,#REF!,HLOOKUP(总课表!E52,#REF!,2,FALSE),FALSE)</f>
        <v>#REF!</v>
      </c>
      <c r="K52" s="47" t="e">
        <f>VLOOKUP($A52,#REF!,HLOOKUP(总课表!F52,#REF!,2,FALSE),FALSE)</f>
        <v>#REF!</v>
      </c>
      <c r="L52" s="47" t="e">
        <f>VLOOKUP($A52,#REF!,HLOOKUP(总课表!G52,#REF!,2,FALSE),FALSE)</f>
        <v>#REF!</v>
      </c>
      <c r="M52" s="47" t="str">
        <f>IF(ISERROR(FIND(#REF!,H52)),"",IF(FIND(#REF!,H52)&lt;&gt;0,#REF!&amp;COLUMNS(总课表!$M$3:M$3)&amp;总课表!$B52,""))</f>
        <v/>
      </c>
      <c r="N52" s="47" t="str">
        <f>IF(ISERROR(FIND(#REF!,I52)),"",IF(FIND(#REF!,I52)&lt;&gt;0,#REF!&amp;COLUMNS(总课表!$M$3:N$3)&amp;总课表!$B52,""))</f>
        <v/>
      </c>
      <c r="O52" s="47" t="str">
        <f>IF(ISERROR(FIND(#REF!,J52)),"",IF(FIND(#REF!,J52)&lt;&gt;0,#REF!&amp;COLUMNS(总课表!$M$3:O$3)&amp;总课表!$B52,""))</f>
        <v/>
      </c>
      <c r="P52" s="47" t="str">
        <f>IF(ISERROR(FIND(#REF!,K52)),"",IF(FIND(#REF!,K52)&lt;&gt;0,#REF!&amp;COLUMNS(总课表!$M$3:P$3)&amp;总课表!$B52,""))</f>
        <v/>
      </c>
      <c r="Q52" s="47" t="str">
        <f>IF(ISERROR(FIND(#REF!,L52)),"",IF(FIND(#REF!,L52)&lt;&gt;0,#REF!&amp;COLUMNS(总课表!$M$3:Q$3)&amp;总课表!$B52,""))</f>
        <v/>
      </c>
      <c r="T52" s="4">
        <v>104</v>
      </c>
      <c r="U52" s="45" t="s">
        <v>47</v>
      </c>
      <c r="V52" s="59" t="str">
        <f>IF(ISERROR(VLOOKUP($T52,任课!$D:$S,HLOOKUP(总课表!C52,任课!$F$1:$S$4,2,FALSE),FALSE)&amp;COLUMNS($V$1:V$1)&amp;$U52),VLOOKUP(C52,组合课!$B:$D,3,FALSE)&amp;COLUMNS($V$1:V$1)&amp;$U52,VLOOKUP($T52,任课!$D:$S,HLOOKUP(总课表!C52,任课!$F$1:$S$4,2,FALSE),FALSE)&amp;COLUMNS($V$1:V$1)&amp;$U52)</f>
        <v>潘妙妙103</v>
      </c>
      <c r="W52" s="59" t="e">
        <f>IF(ISERROR(VLOOKUP($T52,任课!$D:$S,HLOOKUP(总课表!D52,任课!$F$1:$S$4,2,FALSE),FALSE)&amp;COLUMNS($V$1:W$1)&amp;$U52),VLOOKUP(D52,组合课!$B:$D,3,FALSE)&amp;COLUMNS($V$1:W$1)&amp;$U52,VLOOKUP($T52,任课!$D:$S,HLOOKUP(总课表!D52,任课!$F$1:$S$4,2,FALSE),FALSE)&amp;COLUMNS($V$1:W$1)&amp;$U52)</f>
        <v>#N/A</v>
      </c>
      <c r="X52" s="59" t="str">
        <f>IF(ISERROR(VLOOKUP($T52,任课!$D:$S,HLOOKUP(总课表!E52,任课!$F$1:$S$4,2,FALSE),FALSE)&amp;COLUMNS($V$1:X$1)&amp;$U52),VLOOKUP(E52,组合课!$B:$D,3,FALSE)&amp;COLUMNS($V$1:X$1)&amp;$U52,VLOOKUP($T52,任课!$D:$S,HLOOKUP(总课表!E52,任课!$F$1:$S$4,2,FALSE),FALSE)&amp;COLUMNS($V$1:X$1)&amp;$U52)</f>
        <v>潘妙妙303</v>
      </c>
      <c r="Y52" s="59" t="str">
        <f>IF(ISERROR(VLOOKUP($T52,任课!$D:$S,HLOOKUP(总课表!F52,任课!$F$1:$S$4,2,FALSE),FALSE)&amp;COLUMNS($V$1:Y$1)&amp;$U52),VLOOKUP(F52,组合课!$B:$D,3,FALSE)&amp;COLUMNS($V$1:Y$1)&amp;$U52,VLOOKUP($T52,任课!$D:$S,HLOOKUP(总课表!F52,任课!$F$1:$S$4,2,FALSE),FALSE)&amp;COLUMNS($V$1:Y$1)&amp;$U52)</f>
        <v>李 庆403</v>
      </c>
      <c r="Z52" s="59" t="str">
        <f>IF(ISERROR(VLOOKUP($T52,任课!$D:$S,HLOOKUP(总课表!G52,任课!$F$1:$S$4,2,FALSE),FALSE)&amp;COLUMNS($V$1:Z$1)&amp;$U52),VLOOKUP(G52,组合课!$B:$D,3,FALSE)&amp;COLUMNS($V$1:Z$1)&amp;$U52,VLOOKUP($T52,任课!$D:$S,HLOOKUP(总课表!G52,任课!$F$1:$S$4,2,FALSE),FALSE)&amp;COLUMNS($V$1:Z$1)&amp;$U52)</f>
        <v>潘妙妙503</v>
      </c>
    </row>
    <row r="53" spans="1:26" ht="22.5" customHeight="1">
      <c r="A53" s="4">
        <v>104</v>
      </c>
      <c r="B53" s="45" t="s">
        <v>48</v>
      </c>
      <c r="C53" s="46" t="s">
        <v>259</v>
      </c>
      <c r="D53" s="46" t="s">
        <v>263</v>
      </c>
      <c r="E53" s="46" t="s">
        <v>262</v>
      </c>
      <c r="F53" s="46" t="s">
        <v>261</v>
      </c>
      <c r="G53" s="46" t="s">
        <v>259</v>
      </c>
      <c r="H53" s="47" t="e">
        <f>VLOOKUP($A53,#REF!,HLOOKUP(总课表!C53,#REF!,2,FALSE),FALSE)</f>
        <v>#REF!</v>
      </c>
      <c r="I53" s="47" t="e">
        <f>VLOOKUP($A53,#REF!,HLOOKUP(总课表!D53,#REF!,2,FALSE),FALSE)</f>
        <v>#REF!</v>
      </c>
      <c r="J53" s="47" t="e">
        <f>VLOOKUP($A53,#REF!,HLOOKUP(总课表!E53,#REF!,2,FALSE),FALSE)</f>
        <v>#REF!</v>
      </c>
      <c r="K53" s="47" t="e">
        <f>VLOOKUP($A53,#REF!,HLOOKUP(总课表!F53,#REF!,2,FALSE),FALSE)</f>
        <v>#REF!</v>
      </c>
      <c r="L53" s="47" t="e">
        <f>VLOOKUP($A53,#REF!,HLOOKUP(总课表!G53,#REF!,2,FALSE),FALSE)</f>
        <v>#REF!</v>
      </c>
      <c r="M53" s="47" t="str">
        <f>IF(ISERROR(FIND(#REF!,H53)),"",IF(FIND(#REF!,H53)&lt;&gt;0,#REF!&amp;COLUMNS(总课表!$M$3:M$3)&amp;总课表!$B53,""))</f>
        <v/>
      </c>
      <c r="N53" s="47" t="str">
        <f>IF(ISERROR(FIND(#REF!,I53)),"",IF(FIND(#REF!,I53)&lt;&gt;0,#REF!&amp;COLUMNS(总课表!$M$3:N$3)&amp;总课表!$B53,""))</f>
        <v/>
      </c>
      <c r="O53" s="47" t="str">
        <f>IF(ISERROR(FIND(#REF!,J53)),"",IF(FIND(#REF!,J53)&lt;&gt;0,#REF!&amp;COLUMNS(总课表!$M$3:O$3)&amp;总课表!$B53,""))</f>
        <v/>
      </c>
      <c r="P53" s="47" t="str">
        <f>IF(ISERROR(FIND(#REF!,K53)),"",IF(FIND(#REF!,K53)&lt;&gt;0,#REF!&amp;COLUMNS(总课表!$M$3:P$3)&amp;总课表!$B53,""))</f>
        <v/>
      </c>
      <c r="Q53" s="47" t="str">
        <f>IF(ISERROR(FIND(#REF!,L53)),"",IF(FIND(#REF!,L53)&lt;&gt;0,#REF!&amp;COLUMNS(总课表!$M$3:Q$3)&amp;总课表!$B53,""))</f>
        <v/>
      </c>
      <c r="T53" s="4">
        <v>104</v>
      </c>
      <c r="U53" s="45" t="s">
        <v>48</v>
      </c>
      <c r="V53" s="59" t="str">
        <f>IF(ISERROR(VLOOKUP($T53,任课!$D:$S,HLOOKUP(总课表!C53,任课!$F$1:$S$4,2,FALSE),FALSE)&amp;COLUMNS($V$1:V$1)&amp;$U53),VLOOKUP(C53,组合课!$B:$D,3,FALSE)&amp;COLUMNS($V$1:V$1)&amp;$U53,VLOOKUP($T53,任课!$D:$S,HLOOKUP(总课表!C53,任课!$F$1:$S$4,2,FALSE),FALSE)&amp;COLUMNS($V$1:V$1)&amp;$U53)</f>
        <v>潘妙妙104</v>
      </c>
      <c r="W53" s="59" t="str">
        <f>IF(ISERROR(VLOOKUP($T53,任课!$D:$S,HLOOKUP(总课表!D53,任课!$F$1:$S$4,2,FALSE),FALSE)&amp;COLUMNS($V$1:W$1)&amp;$U53),VLOOKUP(D53,组合课!$B:$D,3,FALSE)&amp;COLUMNS($V$1:W$1)&amp;$U53,VLOOKUP($T53,任课!$D:$S,HLOOKUP(总课表!D53,任课!$F$1:$S$4,2,FALSE),FALSE)&amp;COLUMNS($V$1:W$1)&amp;$U53)</f>
        <v>沈小红204</v>
      </c>
      <c r="X53" s="59" t="str">
        <f>IF(ISERROR(VLOOKUP($T53,任课!$D:$S,HLOOKUP(总课表!E53,任课!$F$1:$S$4,2,FALSE),FALSE)&amp;COLUMNS($V$1:X$1)&amp;$U53),VLOOKUP(E53,组合课!$B:$D,3,FALSE)&amp;COLUMNS($V$1:X$1)&amp;$U53,VLOOKUP($T53,任课!$D:$S,HLOOKUP(总课表!E53,任课!$F$1:$S$4,2,FALSE),FALSE)&amp;COLUMNS($V$1:X$1)&amp;$U53)</f>
        <v>陈 羚304</v>
      </c>
      <c r="Y53" s="59" t="str">
        <f>IF(ISERROR(VLOOKUP($T53,任课!$D:$S,HLOOKUP(总课表!F53,任课!$F$1:$S$4,2,FALSE),FALSE)&amp;COLUMNS($V$1:Y$1)&amp;$U53),VLOOKUP(F53,组合课!$B:$D,3,FALSE)&amp;COLUMNS($V$1:Y$1)&amp;$U53,VLOOKUP($T53,任课!$D:$S,HLOOKUP(总课表!F53,任课!$F$1:$S$4,2,FALSE),FALSE)&amp;COLUMNS($V$1:Y$1)&amp;$U53)</f>
        <v>俞 洁404</v>
      </c>
      <c r="Z53" s="59" t="str">
        <f>IF(ISERROR(VLOOKUP($T53,任课!$D:$S,HLOOKUP(总课表!G53,任课!$F$1:$S$4,2,FALSE),FALSE)&amp;COLUMNS($V$1:Z$1)&amp;$U53),VLOOKUP(G53,组合课!$B:$D,3,FALSE)&amp;COLUMNS($V$1:Z$1)&amp;$U53,VLOOKUP($T53,任课!$D:$S,HLOOKUP(总课表!G53,任课!$F$1:$S$4,2,FALSE),FALSE)&amp;COLUMNS($V$1:Z$1)&amp;$U53)</f>
        <v>潘妙妙504</v>
      </c>
    </row>
    <row r="54" spans="1:26" ht="22.5" customHeight="1">
      <c r="A54" s="4">
        <v>104</v>
      </c>
      <c r="B54" s="45" t="s">
        <v>50</v>
      </c>
      <c r="C54" s="46" t="s">
        <v>268</v>
      </c>
      <c r="D54" s="46" t="s">
        <v>263</v>
      </c>
      <c r="E54" s="46" t="s">
        <v>262</v>
      </c>
      <c r="F54" s="46" t="s">
        <v>269</v>
      </c>
      <c r="G54" s="46" t="s">
        <v>265</v>
      </c>
      <c r="H54" s="47" t="e">
        <f>VLOOKUP($A54,#REF!,HLOOKUP(总课表!C54,#REF!,2,FALSE),FALSE)</f>
        <v>#REF!</v>
      </c>
      <c r="I54" s="47" t="e">
        <f>VLOOKUP($A54,#REF!,HLOOKUP(总课表!D54,#REF!,2,FALSE),FALSE)</f>
        <v>#REF!</v>
      </c>
      <c r="J54" s="47" t="e">
        <f>VLOOKUP($A54,#REF!,HLOOKUP(总课表!E54,#REF!,2,FALSE),FALSE)</f>
        <v>#REF!</v>
      </c>
      <c r="K54" s="47" t="e">
        <f>VLOOKUP($A54,#REF!,HLOOKUP(总课表!F54,#REF!,2,FALSE),FALSE)</f>
        <v>#REF!</v>
      </c>
      <c r="L54" s="47" t="e">
        <f>VLOOKUP($A54,#REF!,HLOOKUP(总课表!G54,#REF!,2,FALSE),FALSE)</f>
        <v>#REF!</v>
      </c>
      <c r="M54" s="47" t="str">
        <f>IF(ISERROR(FIND(#REF!,H54)),"",IF(FIND(#REF!,H54)&lt;&gt;0,#REF!&amp;COLUMNS(总课表!$M$3:M$3)&amp;总课表!$B54,""))</f>
        <v/>
      </c>
      <c r="N54" s="47" t="str">
        <f>IF(ISERROR(FIND(#REF!,I54)),"",IF(FIND(#REF!,I54)&lt;&gt;0,#REF!&amp;COLUMNS(总课表!$M$3:N$3)&amp;总课表!$B54,""))</f>
        <v/>
      </c>
      <c r="O54" s="47" t="str">
        <f>IF(ISERROR(FIND(#REF!,J54)),"",IF(FIND(#REF!,J54)&lt;&gt;0,#REF!&amp;COLUMNS(总课表!$M$3:O$3)&amp;总课表!$B54,""))</f>
        <v/>
      </c>
      <c r="P54" s="47" t="str">
        <f>IF(ISERROR(FIND(#REF!,K54)),"",IF(FIND(#REF!,K54)&lt;&gt;0,#REF!&amp;COLUMNS(总课表!$M$3:P$3)&amp;总课表!$B54,""))</f>
        <v/>
      </c>
      <c r="Q54" s="47" t="str">
        <f>IF(ISERROR(FIND(#REF!,L54)),"",IF(FIND(#REF!,L54)&lt;&gt;0,#REF!&amp;COLUMNS(总课表!$M$3:Q$3)&amp;总课表!$B54,""))</f>
        <v/>
      </c>
      <c r="T54" s="4">
        <v>104</v>
      </c>
      <c r="U54" s="45" t="s">
        <v>50</v>
      </c>
      <c r="V54" s="59" t="str">
        <f>IF(ISERROR(VLOOKUP($T54,任课!$D:$S,HLOOKUP(总课表!C54,任课!$F$1:$S$4,2,FALSE),FALSE)&amp;COLUMNS($V$1:V$1)&amp;$U54),VLOOKUP(C54,组合课!$B:$D,3,FALSE)&amp;COLUMNS($V$1:V$1)&amp;$U54,VLOOKUP($T54,任课!$D:$S,HLOOKUP(总课表!C54,任课!$F$1:$S$4,2,FALSE),FALSE)&amp;COLUMNS($V$1:V$1)&amp;$U54)</f>
        <v>李 庆105</v>
      </c>
      <c r="W54" s="59" t="str">
        <f>IF(ISERROR(VLOOKUP($T54,任课!$D:$S,HLOOKUP(总课表!D54,任课!$F$1:$S$4,2,FALSE),FALSE)&amp;COLUMNS($V$1:W$1)&amp;$U54),VLOOKUP(D54,组合课!$B:$D,3,FALSE)&amp;COLUMNS($V$1:W$1)&amp;$U54,VLOOKUP($T54,任课!$D:$S,HLOOKUP(总课表!D54,任课!$F$1:$S$4,2,FALSE),FALSE)&amp;COLUMNS($V$1:W$1)&amp;$U54)</f>
        <v>沈小红205</v>
      </c>
      <c r="X54" s="59" t="str">
        <f>IF(ISERROR(VLOOKUP($T54,任课!$D:$S,HLOOKUP(总课表!E54,任课!$F$1:$S$4,2,FALSE),FALSE)&amp;COLUMNS($V$1:X$1)&amp;$U54),VLOOKUP(E54,组合课!$B:$D,3,FALSE)&amp;COLUMNS($V$1:X$1)&amp;$U54,VLOOKUP($T54,任课!$D:$S,HLOOKUP(总课表!E54,任课!$F$1:$S$4,2,FALSE),FALSE)&amp;COLUMNS($V$1:X$1)&amp;$U54)</f>
        <v>陈 羚305</v>
      </c>
      <c r="Y54" s="59" t="str">
        <f>IF(ISERROR(VLOOKUP($T54,任课!$D:$S,HLOOKUP(总课表!F54,任课!$F$1:$S$4,2,FALSE),FALSE)&amp;COLUMNS($V$1:Y$1)&amp;$U54),VLOOKUP(F54,组合课!$B:$D,3,FALSE)&amp;COLUMNS($V$1:Y$1)&amp;$U54,VLOOKUP($T54,任课!$D:$S,HLOOKUP(总课表!F54,任课!$F$1:$S$4,2,FALSE),FALSE)&amp;COLUMNS($V$1:Y$1)&amp;$U54)</f>
        <v>徐婷婷405</v>
      </c>
      <c r="Z54" s="59" t="e">
        <f>IF(ISERROR(VLOOKUP($T54,任课!$D:$S,HLOOKUP(总课表!G54,任课!$F$1:$S$4,2,FALSE),FALSE)&amp;COLUMNS($V$1:Z$1)&amp;$U54),VLOOKUP(G54,组合课!$B:$D,3,FALSE)&amp;COLUMNS($V$1:Z$1)&amp;$U54,VLOOKUP($T54,任课!$D:$S,HLOOKUP(总课表!G54,任课!$F$1:$S$4,2,FALSE),FALSE)&amp;COLUMNS($V$1:Z$1)&amp;$U54)</f>
        <v>#N/A</v>
      </c>
    </row>
    <row r="55" spans="1:26" ht="22.5" customHeight="1">
      <c r="A55" s="4">
        <v>104</v>
      </c>
      <c r="B55" s="45" t="s">
        <v>52</v>
      </c>
      <c r="C55" s="46" t="s">
        <v>262</v>
      </c>
      <c r="D55" s="46" t="s">
        <v>264</v>
      </c>
      <c r="E55" s="46" t="s">
        <v>280</v>
      </c>
      <c r="F55" s="46" t="s">
        <v>267</v>
      </c>
      <c r="G55" s="46" t="s">
        <v>263</v>
      </c>
      <c r="H55" s="47" t="e">
        <f>VLOOKUP($A55,#REF!,HLOOKUP(总课表!C55,#REF!,2,FALSE),FALSE)</f>
        <v>#REF!</v>
      </c>
      <c r="I55" s="47" t="e">
        <f>VLOOKUP($A55,#REF!,HLOOKUP(总课表!D55,#REF!,2,FALSE),FALSE)</f>
        <v>#REF!</v>
      </c>
      <c r="J55" s="47" t="e">
        <f>VLOOKUP($A55,#REF!,HLOOKUP(总课表!E55,#REF!,2,FALSE),FALSE)</f>
        <v>#REF!</v>
      </c>
      <c r="K55" s="47" t="e">
        <f>VLOOKUP($A55,#REF!,HLOOKUP(总课表!F55,#REF!,2,FALSE),FALSE)</f>
        <v>#REF!</v>
      </c>
      <c r="L55" s="47" t="e">
        <f>VLOOKUP($A55,#REF!,HLOOKUP(总课表!G55,#REF!,2,FALSE),FALSE)</f>
        <v>#REF!</v>
      </c>
      <c r="M55" s="47" t="str">
        <f>IF(ISERROR(FIND(#REF!,H55)),"",IF(FIND(#REF!,H55)&lt;&gt;0,#REF!&amp;COLUMNS(总课表!$M$3:M$3)&amp;总课表!$B55,""))</f>
        <v/>
      </c>
      <c r="N55" s="47" t="str">
        <f>IF(ISERROR(FIND(#REF!,I55)),"",IF(FIND(#REF!,I55)&lt;&gt;0,#REF!&amp;COLUMNS(总课表!$M$3:N$3)&amp;总课表!$B55,""))</f>
        <v/>
      </c>
      <c r="O55" s="47" t="str">
        <f>IF(ISERROR(FIND(#REF!,J55)),"",IF(FIND(#REF!,J55)&lt;&gt;0,#REF!&amp;COLUMNS(总课表!$M$3:O$3)&amp;总课表!$B55,""))</f>
        <v/>
      </c>
      <c r="P55" s="47" t="str">
        <f>IF(ISERROR(FIND(#REF!,K55)),"",IF(FIND(#REF!,K55)&lt;&gt;0,#REF!&amp;COLUMNS(总课表!$M$3:P$3)&amp;总课表!$B55,""))</f>
        <v/>
      </c>
      <c r="Q55" s="47" t="str">
        <f>IF(ISERROR(FIND(#REF!,L55)),"",IF(FIND(#REF!,L55)&lt;&gt;0,#REF!&amp;COLUMNS(总课表!$M$3:Q$3)&amp;总课表!$B55,""))</f>
        <v/>
      </c>
      <c r="T55" s="4">
        <v>104</v>
      </c>
      <c r="U55" s="45" t="s">
        <v>52</v>
      </c>
      <c r="V55" s="59" t="str">
        <f>IF(ISERROR(VLOOKUP($T55,任课!$D:$S,HLOOKUP(总课表!C55,任课!$F$1:$S$4,2,FALSE),FALSE)&amp;COLUMNS($V$1:V$1)&amp;$U55),VLOOKUP(C55,组合课!$B:$D,3,FALSE)&amp;COLUMNS($V$1:V$1)&amp;$U55,VLOOKUP($T55,任课!$D:$S,HLOOKUP(总课表!C55,任课!$F$1:$S$4,2,FALSE),FALSE)&amp;COLUMNS($V$1:V$1)&amp;$U55)</f>
        <v>陈 羚106</v>
      </c>
      <c r="W55" s="59" t="str">
        <f>IF(ISERROR(VLOOKUP($T55,任课!$D:$S,HLOOKUP(总课表!D55,任课!$F$1:$S$4,2,FALSE),FALSE)&amp;COLUMNS($V$1:W$1)&amp;$U55),VLOOKUP(D55,组合课!$B:$D,3,FALSE)&amp;COLUMNS($V$1:W$1)&amp;$U55,VLOOKUP($T55,任课!$D:$S,HLOOKUP(总课表!D55,任课!$F$1:$S$4,2,FALSE),FALSE)&amp;COLUMNS($V$1:W$1)&amp;$U55)</f>
        <v>徐明芳206</v>
      </c>
      <c r="X55" s="59" t="e">
        <f>IF(ISERROR(VLOOKUP($T55,任课!$D:$S,HLOOKUP(总课表!E55,任课!$F$1:$S$4,2,FALSE),FALSE)&amp;COLUMNS($V$1:X$1)&amp;$U55),VLOOKUP(E55,组合课!$B:$D,3,FALSE)&amp;COLUMNS($V$1:X$1)&amp;$U55,VLOOKUP($T55,任课!$D:$S,HLOOKUP(总课表!E55,任课!$F$1:$S$4,2,FALSE),FALSE)&amp;COLUMNS($V$1:X$1)&amp;$U55)</f>
        <v>#N/A</v>
      </c>
      <c r="Y55" s="59" t="str">
        <f>IF(ISERROR(VLOOKUP($T55,任课!$D:$S,HLOOKUP(总课表!F55,任课!$F$1:$S$4,2,FALSE),FALSE)&amp;COLUMNS($V$1:Y$1)&amp;$U55),VLOOKUP(F55,组合课!$B:$D,3,FALSE)&amp;COLUMNS($V$1:Y$1)&amp;$U55,VLOOKUP($T55,任课!$D:$S,HLOOKUP(总课表!F55,任课!$F$1:$S$4,2,FALSE),FALSE)&amp;COLUMNS($V$1:Y$1)&amp;$U55)</f>
        <v>张碧琰406</v>
      </c>
      <c r="Z55" s="59" t="str">
        <f>IF(ISERROR(VLOOKUP($T55,任课!$D:$S,HLOOKUP(总课表!G55,任课!$F$1:$S$4,2,FALSE),FALSE)&amp;COLUMNS($V$1:Z$1)&amp;$U55),VLOOKUP(G55,组合课!$B:$D,3,FALSE)&amp;COLUMNS($V$1:Z$1)&amp;$U55,VLOOKUP($T55,任课!$D:$S,HLOOKUP(总课表!G55,任课!$F$1:$S$4,2,FALSE),FALSE)&amp;COLUMNS($V$1:Z$1)&amp;$U55)</f>
        <v>沈小红506</v>
      </c>
    </row>
    <row r="56" spans="1:26" ht="22.5" customHeight="1">
      <c r="A56" s="4">
        <v>104</v>
      </c>
      <c r="B56" s="45" t="s">
        <v>53</v>
      </c>
      <c r="C56" s="46" t="s">
        <v>267</v>
      </c>
      <c r="D56" s="46" t="s">
        <v>259</v>
      </c>
      <c r="E56" s="46" t="s">
        <v>263</v>
      </c>
      <c r="F56" s="46" t="s">
        <v>264</v>
      </c>
      <c r="G56" s="46" t="s">
        <v>280</v>
      </c>
      <c r="H56" s="47" t="e">
        <f>VLOOKUP($A56,#REF!,HLOOKUP(总课表!C56,#REF!,2,FALSE),FALSE)</f>
        <v>#REF!</v>
      </c>
      <c r="I56" s="47" t="e">
        <f>VLOOKUP($A56,#REF!,HLOOKUP(总课表!D56,#REF!,2,FALSE),FALSE)</f>
        <v>#REF!</v>
      </c>
      <c r="J56" s="47" t="e">
        <f>VLOOKUP($A56,#REF!,HLOOKUP(总课表!E56,#REF!,2,FALSE),FALSE)</f>
        <v>#REF!</v>
      </c>
      <c r="K56" s="47" t="e">
        <f>VLOOKUP($A56,#REF!,HLOOKUP(总课表!F56,#REF!,2,FALSE),FALSE)</f>
        <v>#REF!</v>
      </c>
      <c r="L56" s="47" t="e">
        <f>VLOOKUP($A56,#REF!,HLOOKUP(总课表!G56,#REF!,2,FALSE),FALSE)</f>
        <v>#REF!</v>
      </c>
      <c r="M56" s="47" t="str">
        <f>IF(ISERROR(FIND(#REF!,H56)),"",IF(FIND(#REF!,H56)&lt;&gt;0,#REF!&amp;COLUMNS(总课表!$M$3:M$3)&amp;总课表!$B56,""))</f>
        <v/>
      </c>
      <c r="N56" s="47" t="str">
        <f>IF(ISERROR(FIND(#REF!,I56)),"",IF(FIND(#REF!,I56)&lt;&gt;0,#REF!&amp;COLUMNS(总课表!$M$3:N$3)&amp;总课表!$B56,""))</f>
        <v/>
      </c>
      <c r="O56" s="47" t="str">
        <f>IF(ISERROR(FIND(#REF!,J56)),"",IF(FIND(#REF!,J56)&lt;&gt;0,#REF!&amp;COLUMNS(总课表!$M$3:O$3)&amp;总课表!$B56,""))</f>
        <v/>
      </c>
      <c r="P56" s="47" t="str">
        <f>IF(ISERROR(FIND(#REF!,K56)),"",IF(FIND(#REF!,K56)&lt;&gt;0,#REF!&amp;COLUMNS(总课表!$M$3:P$3)&amp;总课表!$B56,""))</f>
        <v/>
      </c>
      <c r="Q56" s="47" t="str">
        <f>IF(ISERROR(FIND(#REF!,L56)),"",IF(FIND(#REF!,L56)&lt;&gt;0,#REF!&amp;COLUMNS(总课表!$M$3:Q$3)&amp;总课表!$B56,""))</f>
        <v/>
      </c>
      <c r="T56" s="4">
        <v>104</v>
      </c>
      <c r="U56" s="45" t="s">
        <v>53</v>
      </c>
      <c r="V56" s="59" t="str">
        <f>IF(ISERROR(VLOOKUP($T56,任课!$D:$S,HLOOKUP(总课表!C56,任课!$F$1:$S$4,2,FALSE),FALSE)&amp;COLUMNS($V$1:V$1)&amp;$U56),VLOOKUP(C56,组合课!$B:$D,3,FALSE)&amp;COLUMNS($V$1:V$1)&amp;$U56,VLOOKUP($T56,任课!$D:$S,HLOOKUP(总课表!C56,任课!$F$1:$S$4,2,FALSE),FALSE)&amp;COLUMNS($V$1:V$1)&amp;$U56)</f>
        <v>张碧琰107</v>
      </c>
      <c r="W56" s="59" t="str">
        <f>IF(ISERROR(VLOOKUP($T56,任课!$D:$S,HLOOKUP(总课表!D56,任课!$F$1:$S$4,2,FALSE),FALSE)&amp;COLUMNS($V$1:W$1)&amp;$U56),VLOOKUP(D56,组合课!$B:$D,3,FALSE)&amp;COLUMNS($V$1:W$1)&amp;$U56,VLOOKUP($T56,任课!$D:$S,HLOOKUP(总课表!D56,任课!$F$1:$S$4,2,FALSE),FALSE)&amp;COLUMNS($V$1:W$1)&amp;$U56)</f>
        <v>潘妙妙207</v>
      </c>
      <c r="X56" s="59" t="str">
        <f>IF(ISERROR(VLOOKUP($T56,任课!$D:$S,HLOOKUP(总课表!E56,任课!$F$1:$S$4,2,FALSE),FALSE)&amp;COLUMNS($V$1:X$1)&amp;$U56),VLOOKUP(E56,组合课!$B:$D,3,FALSE)&amp;COLUMNS($V$1:X$1)&amp;$U56,VLOOKUP($T56,任课!$D:$S,HLOOKUP(总课表!E56,任课!$F$1:$S$4,2,FALSE),FALSE)&amp;COLUMNS($V$1:X$1)&amp;$U56)</f>
        <v>沈小红307</v>
      </c>
      <c r="Y56" s="59" t="str">
        <f>IF(ISERROR(VLOOKUP($T56,任课!$D:$S,HLOOKUP(总课表!F56,任课!$F$1:$S$4,2,FALSE),FALSE)&amp;COLUMNS($V$1:Y$1)&amp;$U56),VLOOKUP(F56,组合课!$B:$D,3,FALSE)&amp;COLUMNS($V$1:Y$1)&amp;$U56,VLOOKUP($T56,任课!$D:$S,HLOOKUP(总课表!F56,任课!$F$1:$S$4,2,FALSE),FALSE)&amp;COLUMNS($V$1:Y$1)&amp;$U56)</f>
        <v>徐明芳407</v>
      </c>
      <c r="Z56" s="59" t="e">
        <f>IF(ISERROR(VLOOKUP($T56,任课!$D:$S,HLOOKUP(总课表!G56,任课!$F$1:$S$4,2,FALSE),FALSE)&amp;COLUMNS($V$1:Z$1)&amp;$U56),VLOOKUP(G56,组合课!$B:$D,3,FALSE)&amp;COLUMNS($V$1:Z$1)&amp;$U56,VLOOKUP($T56,任课!$D:$S,HLOOKUP(总课表!G56,任课!$F$1:$S$4,2,FALSE),FALSE)&amp;COLUMNS($V$1:Z$1)&amp;$U56)</f>
        <v>#N/A</v>
      </c>
    </row>
    <row r="57" spans="1:26" ht="22.5" customHeight="1">
      <c r="A57" s="4">
        <v>104</v>
      </c>
      <c r="B57" s="45" t="s">
        <v>54</v>
      </c>
      <c r="C57" s="46" t="s">
        <v>263</v>
      </c>
      <c r="D57" s="46" t="s">
        <v>262</v>
      </c>
      <c r="E57" s="46" t="s">
        <v>264</v>
      </c>
      <c r="F57" s="46" t="s">
        <v>259</v>
      </c>
      <c r="G57" s="46" t="s">
        <v>264</v>
      </c>
      <c r="H57" s="47" t="e">
        <f>VLOOKUP($A57,#REF!,HLOOKUP(总课表!C57,#REF!,2,FALSE),FALSE)</f>
        <v>#REF!</v>
      </c>
      <c r="I57" s="47" t="e">
        <f>VLOOKUP($A57,#REF!,HLOOKUP(总课表!D57,#REF!,2,FALSE),FALSE)</f>
        <v>#REF!</v>
      </c>
      <c r="J57" s="47" t="e">
        <f>VLOOKUP($A57,#REF!,HLOOKUP(总课表!E57,#REF!,2,FALSE),FALSE)</f>
        <v>#REF!</v>
      </c>
      <c r="K57" s="47" t="e">
        <f>VLOOKUP($A57,#REF!,HLOOKUP(总课表!F57,#REF!,2,FALSE),FALSE)</f>
        <v>#REF!</v>
      </c>
      <c r="L57" s="47" t="e">
        <f>VLOOKUP($A57,#REF!,HLOOKUP(总课表!G57,#REF!,2,FALSE),FALSE)</f>
        <v>#REF!</v>
      </c>
      <c r="M57" s="47" t="str">
        <f>IF(ISERROR(FIND(#REF!,H57)),"",IF(FIND(#REF!,H57)&lt;&gt;0,#REF!&amp;COLUMNS(总课表!$M$3:M$3)&amp;总课表!$B57,""))</f>
        <v/>
      </c>
      <c r="N57" s="47" t="str">
        <f>IF(ISERROR(FIND(#REF!,I57)),"",IF(FIND(#REF!,I57)&lt;&gt;0,#REF!&amp;COLUMNS(总课表!$M$3:N$3)&amp;总课表!$B57,""))</f>
        <v/>
      </c>
      <c r="O57" s="47" t="str">
        <f>IF(ISERROR(FIND(#REF!,J57)),"",IF(FIND(#REF!,J57)&lt;&gt;0,#REF!&amp;COLUMNS(总课表!$M$3:O$3)&amp;总课表!$B57,""))</f>
        <v/>
      </c>
      <c r="P57" s="47" t="str">
        <f>IF(ISERROR(FIND(#REF!,K57)),"",IF(FIND(#REF!,K57)&lt;&gt;0,#REF!&amp;COLUMNS(总课表!$M$3:P$3)&amp;总课表!$B57,""))</f>
        <v/>
      </c>
      <c r="Q57" s="47" t="str">
        <f>IF(ISERROR(FIND(#REF!,L57)),"",IF(FIND(#REF!,L57)&lt;&gt;0,#REF!&amp;COLUMNS(总课表!$M$3:Q$3)&amp;总课表!$B57,""))</f>
        <v/>
      </c>
      <c r="T57" s="4">
        <v>104</v>
      </c>
      <c r="U57" s="45" t="s">
        <v>54</v>
      </c>
      <c r="V57" s="59" t="str">
        <f>IF(ISERROR(VLOOKUP($T57,任课!$D:$S,HLOOKUP(总课表!C57,任课!$F$1:$S$4,2,FALSE),FALSE)&amp;COLUMNS($V$1:V$1)&amp;$U57),VLOOKUP(C57,组合课!$B:$D,3,FALSE)&amp;COLUMNS($V$1:V$1)&amp;$U57,VLOOKUP($T57,任课!$D:$S,HLOOKUP(总课表!C57,任课!$F$1:$S$4,2,FALSE),FALSE)&amp;COLUMNS($V$1:V$1)&amp;$U57)</f>
        <v>沈小红108</v>
      </c>
      <c r="W57" s="59" t="str">
        <f>IF(ISERROR(VLOOKUP($T57,任课!$D:$S,HLOOKUP(总课表!D57,任课!$F$1:$S$4,2,FALSE),FALSE)&amp;COLUMNS($V$1:W$1)&amp;$U57),VLOOKUP(D57,组合课!$B:$D,3,FALSE)&amp;COLUMNS($V$1:W$1)&amp;$U57,VLOOKUP($T57,任课!$D:$S,HLOOKUP(总课表!D57,任课!$F$1:$S$4,2,FALSE),FALSE)&amp;COLUMNS($V$1:W$1)&amp;$U57)</f>
        <v>陈 羚208</v>
      </c>
      <c r="X57" s="59" t="str">
        <f>IF(ISERROR(VLOOKUP($T57,任课!$D:$S,HLOOKUP(总课表!E57,任课!$F$1:$S$4,2,FALSE),FALSE)&amp;COLUMNS($V$1:X$1)&amp;$U57),VLOOKUP(E57,组合课!$B:$D,3,FALSE)&amp;COLUMNS($V$1:X$1)&amp;$U57,VLOOKUP($T57,任课!$D:$S,HLOOKUP(总课表!E57,任课!$F$1:$S$4,2,FALSE),FALSE)&amp;COLUMNS($V$1:X$1)&amp;$U57)</f>
        <v>徐明芳308</v>
      </c>
      <c r="Y57" s="59" t="str">
        <f>IF(ISERROR(VLOOKUP($T57,任课!$D:$S,HLOOKUP(总课表!F57,任课!$F$1:$S$4,2,FALSE),FALSE)&amp;COLUMNS($V$1:Y$1)&amp;$U57),VLOOKUP(F57,组合课!$B:$D,3,FALSE)&amp;COLUMNS($V$1:Y$1)&amp;$U57,VLOOKUP($T57,任课!$D:$S,HLOOKUP(总课表!F57,任课!$F$1:$S$4,2,FALSE),FALSE)&amp;COLUMNS($V$1:Y$1)&amp;$U57)</f>
        <v>潘妙妙408</v>
      </c>
      <c r="Z57" s="59" t="str">
        <f>IF(ISERROR(VLOOKUP($T57,任课!$D:$S,HLOOKUP(总课表!G57,任课!$F$1:$S$4,2,FALSE),FALSE)&amp;COLUMNS($V$1:Z$1)&amp;$U57),VLOOKUP(G57,组合课!$B:$D,3,FALSE)&amp;COLUMNS($V$1:Z$1)&amp;$U57,VLOOKUP($T57,任课!$D:$S,HLOOKUP(总课表!G57,任课!$F$1:$S$4,2,FALSE),FALSE)&amp;COLUMNS($V$1:Z$1)&amp;$U57)</f>
        <v>徐明芳508</v>
      </c>
    </row>
    <row r="58" spans="1:26" ht="22.5" customHeight="1">
      <c r="A58" s="4">
        <v>104</v>
      </c>
      <c r="B58" s="45" t="s">
        <v>55</v>
      </c>
      <c r="C58" s="46" t="s">
        <v>270</v>
      </c>
      <c r="D58" s="46" t="s">
        <v>261</v>
      </c>
      <c r="E58" s="46" t="s">
        <v>267</v>
      </c>
      <c r="F58" s="46" t="s">
        <v>280</v>
      </c>
      <c r="G58" s="46" t="s">
        <v>262</v>
      </c>
      <c r="H58" s="47" t="e">
        <f>VLOOKUP($A58,#REF!,HLOOKUP(总课表!C58,#REF!,2,FALSE),FALSE)</f>
        <v>#REF!</v>
      </c>
      <c r="I58" s="47" t="e">
        <f>VLOOKUP($A58,#REF!,HLOOKUP(总课表!D58,#REF!,2,FALSE),FALSE)</f>
        <v>#REF!</v>
      </c>
      <c r="J58" s="47" t="e">
        <f>VLOOKUP($A58,#REF!,HLOOKUP(总课表!E58,#REF!,2,FALSE),FALSE)</f>
        <v>#REF!</v>
      </c>
      <c r="K58" s="47" t="e">
        <f>VLOOKUP($A58,#REF!,HLOOKUP(总课表!F58,#REF!,2,FALSE),FALSE)</f>
        <v>#REF!</v>
      </c>
      <c r="L58" s="47" t="e">
        <f>VLOOKUP($A58,#REF!,HLOOKUP(总课表!G58,#REF!,2,FALSE),FALSE)</f>
        <v>#REF!</v>
      </c>
      <c r="M58" s="47" t="str">
        <f>IF(ISERROR(FIND(#REF!,H58)),"",IF(FIND(#REF!,H58)&lt;&gt;0,#REF!&amp;COLUMNS(总课表!$M$3:M$3)&amp;总课表!$B58,""))</f>
        <v/>
      </c>
      <c r="N58" s="47" t="str">
        <f>IF(ISERROR(FIND(#REF!,I58)),"",IF(FIND(#REF!,I58)&lt;&gt;0,#REF!&amp;COLUMNS(总课表!$M$3:N$3)&amp;总课表!$B58,""))</f>
        <v/>
      </c>
      <c r="O58" s="47" t="str">
        <f>IF(ISERROR(FIND(#REF!,J58)),"",IF(FIND(#REF!,J58)&lt;&gt;0,#REF!&amp;COLUMNS(总课表!$M$3:O$3)&amp;总课表!$B58,""))</f>
        <v/>
      </c>
      <c r="P58" s="47" t="str">
        <f>IF(ISERROR(FIND(#REF!,K58)),"",IF(FIND(#REF!,K58)&lt;&gt;0,#REF!&amp;COLUMNS(总课表!$M$3:P$3)&amp;总课表!$B58,""))</f>
        <v/>
      </c>
      <c r="Q58" s="47" t="str">
        <f>IF(ISERROR(FIND(#REF!,L58)),"",IF(FIND(#REF!,L58)&lt;&gt;0,#REF!&amp;COLUMNS(总课表!$M$3:Q$3)&amp;总课表!$B58,""))</f>
        <v/>
      </c>
      <c r="T58" s="4">
        <v>104</v>
      </c>
      <c r="U58" s="45" t="s">
        <v>55</v>
      </c>
      <c r="V58" s="59" t="str">
        <f>IF(ISERROR(VLOOKUP($T58,任课!$D:$S,HLOOKUP(总课表!C58,任课!$F$1:$S$4,2,FALSE),FALSE)&amp;COLUMNS($V$1:V$1)&amp;$U58),VLOOKUP(C58,组合课!$B:$D,3,FALSE)&amp;COLUMNS($V$1:V$1)&amp;$U58,VLOOKUP($T58,任课!$D:$S,HLOOKUP(总课表!C58,任课!$F$1:$S$4,2,FALSE),FALSE)&amp;COLUMNS($V$1:V$1)&amp;$U58)</f>
        <v>张碧琰109</v>
      </c>
      <c r="W58" s="59" t="str">
        <f>IF(ISERROR(VLOOKUP($T58,任课!$D:$S,HLOOKUP(总课表!D58,任课!$F$1:$S$4,2,FALSE),FALSE)&amp;COLUMNS($V$1:W$1)&amp;$U58),VLOOKUP(D58,组合课!$B:$D,3,FALSE)&amp;COLUMNS($V$1:W$1)&amp;$U58,VLOOKUP($T58,任课!$D:$S,HLOOKUP(总课表!D58,任课!$F$1:$S$4,2,FALSE),FALSE)&amp;COLUMNS($V$1:W$1)&amp;$U58)</f>
        <v>俞 洁209</v>
      </c>
      <c r="X58" s="59" t="str">
        <f>IF(ISERROR(VLOOKUP($T58,任课!$D:$S,HLOOKUP(总课表!E58,任课!$F$1:$S$4,2,FALSE),FALSE)&amp;COLUMNS($V$1:X$1)&amp;$U58),VLOOKUP(E58,组合课!$B:$D,3,FALSE)&amp;COLUMNS($V$1:X$1)&amp;$U58,VLOOKUP($T58,任课!$D:$S,HLOOKUP(总课表!E58,任课!$F$1:$S$4,2,FALSE),FALSE)&amp;COLUMNS($V$1:X$1)&amp;$U58)</f>
        <v>张碧琰309</v>
      </c>
      <c r="Y58" s="59" t="e">
        <f>IF(ISERROR(VLOOKUP($T58,任课!$D:$S,HLOOKUP(总课表!F58,任课!$F$1:$S$4,2,FALSE),FALSE)&amp;COLUMNS($V$1:Y$1)&amp;$U58),VLOOKUP(F58,组合课!$B:$D,3,FALSE)&amp;COLUMNS($V$1:Y$1)&amp;$U58,VLOOKUP($T58,任课!$D:$S,HLOOKUP(总课表!F58,任课!$F$1:$S$4,2,FALSE),FALSE)&amp;COLUMNS($V$1:Y$1)&amp;$U58)</f>
        <v>#N/A</v>
      </c>
      <c r="Z58" s="59" t="str">
        <f>IF(ISERROR(VLOOKUP($T58,任课!$D:$S,HLOOKUP(总课表!G58,任课!$F$1:$S$4,2,FALSE),FALSE)&amp;COLUMNS($V$1:Z$1)&amp;$U58),VLOOKUP(G58,组合课!$B:$D,3,FALSE)&amp;COLUMNS($V$1:Z$1)&amp;$U58,VLOOKUP($T58,任课!$D:$S,HLOOKUP(总课表!G58,任课!$F$1:$S$4,2,FALSE),FALSE)&amp;COLUMNS($V$1:Z$1)&amp;$U58)</f>
        <v>陈 羚509</v>
      </c>
    </row>
    <row r="59" spans="1:26" ht="22.5" customHeight="1">
      <c r="A59" s="4">
        <v>104</v>
      </c>
      <c r="B59" s="45" t="s">
        <v>56</v>
      </c>
      <c r="C59" s="46" t="s">
        <v>279</v>
      </c>
      <c r="D59" s="46" t="s">
        <v>269</v>
      </c>
      <c r="E59" s="46" t="s">
        <v>267</v>
      </c>
      <c r="F59" s="46" t="s">
        <v>263</v>
      </c>
      <c r="G59" s="46" t="s">
        <v>272</v>
      </c>
      <c r="H59" s="47" t="e">
        <f>VLOOKUP($A59,#REF!,HLOOKUP(总课表!C59,#REF!,2,FALSE),FALSE)</f>
        <v>#REF!</v>
      </c>
      <c r="I59" s="47" t="e">
        <f>VLOOKUP($A59,#REF!,HLOOKUP(总课表!D59,#REF!,2,FALSE),FALSE)</f>
        <v>#REF!</v>
      </c>
      <c r="J59" s="47" t="e">
        <f>VLOOKUP($A59,#REF!,HLOOKUP(总课表!E59,#REF!,2,FALSE),FALSE)</f>
        <v>#REF!</v>
      </c>
      <c r="K59" s="47" t="e">
        <f>VLOOKUP($A59,#REF!,HLOOKUP(总课表!F59,#REF!,2,FALSE),FALSE)</f>
        <v>#REF!</v>
      </c>
      <c r="L59" s="47" t="e">
        <f>VLOOKUP($A59,#REF!,HLOOKUP(总课表!G59,#REF!,2,FALSE),FALSE)</f>
        <v>#REF!</v>
      </c>
      <c r="M59" s="47" t="str">
        <f>IF(ISERROR(FIND(#REF!,H59)),"",IF(FIND(#REF!,H59)&lt;&gt;0,#REF!&amp;COLUMNS(总课表!$M$3:M$3)&amp;总课表!$B59,""))</f>
        <v/>
      </c>
      <c r="N59" s="47" t="str">
        <f>IF(ISERROR(FIND(#REF!,I59)),"",IF(FIND(#REF!,I59)&lt;&gt;0,#REF!&amp;COLUMNS(总课表!$M$3:N$3)&amp;总课表!$B59,""))</f>
        <v/>
      </c>
      <c r="O59" s="47" t="str">
        <f>IF(ISERROR(FIND(#REF!,J59)),"",IF(FIND(#REF!,J59)&lt;&gt;0,#REF!&amp;COLUMNS(总课表!$M$3:O$3)&amp;总课表!$B59,""))</f>
        <v/>
      </c>
      <c r="P59" s="47" t="str">
        <f>IF(ISERROR(FIND(#REF!,K59)),"",IF(FIND(#REF!,K59)&lt;&gt;0,#REF!&amp;COLUMNS(总课表!$M$3:P$3)&amp;总课表!$B59,""))</f>
        <v/>
      </c>
      <c r="Q59" s="47" t="str">
        <f>IF(ISERROR(FIND(#REF!,L59)),"",IF(FIND(#REF!,L59)&lt;&gt;0,#REF!&amp;COLUMNS(总课表!$M$3:Q$3)&amp;总课表!$B59,""))</f>
        <v/>
      </c>
      <c r="T59" s="4">
        <v>104</v>
      </c>
      <c r="U59" s="45" t="s">
        <v>56</v>
      </c>
      <c r="V59" s="59" t="e">
        <f>IF(ISERROR(VLOOKUP($T59,任课!$D:$S,HLOOKUP(总课表!C59,任课!$F$1:$S$4,2,FALSE),FALSE)&amp;COLUMNS($V$1:V$1)&amp;$U59),VLOOKUP(C59,组合课!$B:$D,3,FALSE)&amp;COLUMNS($V$1:V$1)&amp;$U59,VLOOKUP($T59,任课!$D:$S,HLOOKUP(总课表!C59,任课!$F$1:$S$4,2,FALSE),FALSE)&amp;COLUMNS($V$1:V$1)&amp;$U59)</f>
        <v>#N/A</v>
      </c>
      <c r="W59" s="59" t="str">
        <f>IF(ISERROR(VLOOKUP($T59,任课!$D:$S,HLOOKUP(总课表!D59,任课!$F$1:$S$4,2,FALSE),FALSE)&amp;COLUMNS($V$1:W$1)&amp;$U59),VLOOKUP(D59,组合课!$B:$D,3,FALSE)&amp;COLUMNS($V$1:W$1)&amp;$U59,VLOOKUP($T59,任课!$D:$S,HLOOKUP(总课表!D59,任课!$F$1:$S$4,2,FALSE),FALSE)&amp;COLUMNS($V$1:W$1)&amp;$U59)</f>
        <v>徐婷婷210</v>
      </c>
      <c r="X59" s="59" t="str">
        <f>IF(ISERROR(VLOOKUP($T59,任课!$D:$S,HLOOKUP(总课表!E59,任课!$F$1:$S$4,2,FALSE),FALSE)&amp;COLUMNS($V$1:X$1)&amp;$U59),VLOOKUP(E59,组合课!$B:$D,3,FALSE)&amp;COLUMNS($V$1:X$1)&amp;$U59,VLOOKUP($T59,任课!$D:$S,HLOOKUP(总课表!E59,任课!$F$1:$S$4,2,FALSE),FALSE)&amp;COLUMNS($V$1:X$1)&amp;$U59)</f>
        <v>张碧琰310</v>
      </c>
      <c r="Y59" s="59" t="str">
        <f>IF(ISERROR(VLOOKUP($T59,任课!$D:$S,HLOOKUP(总课表!F59,任课!$F$1:$S$4,2,FALSE),FALSE)&amp;COLUMNS($V$1:Y$1)&amp;$U59),VLOOKUP(F59,组合课!$B:$D,3,FALSE)&amp;COLUMNS($V$1:Y$1)&amp;$U59,VLOOKUP($T59,任课!$D:$S,HLOOKUP(总课表!F59,任课!$F$1:$S$4,2,FALSE),FALSE)&amp;COLUMNS($V$1:Y$1)&amp;$U59)</f>
        <v>沈小红410</v>
      </c>
      <c r="Z59" s="59" t="e">
        <f>IF(ISERROR(VLOOKUP($T59,任课!$D:$S,HLOOKUP(总课表!G59,任课!$F$1:$S$4,2,FALSE),FALSE)&amp;COLUMNS($V$1:Z$1)&amp;$U59),VLOOKUP(G59,组合课!$B:$D,3,FALSE)&amp;COLUMNS($V$1:Z$1)&amp;$U59,VLOOKUP($T59,任课!$D:$S,HLOOKUP(总课表!G59,任课!$F$1:$S$4,2,FALSE),FALSE)&amp;COLUMNS($V$1:Z$1)&amp;$U59)</f>
        <v>#N/A</v>
      </c>
    </row>
    <row r="60" spans="1:26" ht="22.5" customHeight="1">
      <c r="A60" s="48"/>
      <c r="B60" s="49"/>
      <c r="C60" s="50"/>
      <c r="D60" s="50"/>
      <c r="E60" s="50"/>
      <c r="F60" s="50"/>
      <c r="G60" s="56">
        <v>44264</v>
      </c>
      <c r="H60" s="52"/>
      <c r="I60" s="47"/>
      <c r="J60" s="47"/>
      <c r="K60" s="47"/>
      <c r="L60" s="47"/>
      <c r="M60" s="47"/>
      <c r="N60" s="47"/>
      <c r="O60" s="47"/>
      <c r="P60" s="47"/>
      <c r="Q60" s="47"/>
      <c r="T60" s="48"/>
      <c r="U60" s="49"/>
      <c r="V60" s="50"/>
      <c r="W60" s="50"/>
      <c r="X60" s="50"/>
      <c r="Y60" s="50"/>
      <c r="Z60" s="51">
        <v>44258</v>
      </c>
    </row>
    <row r="61" spans="1:26" ht="22.5" customHeight="1">
      <c r="A61" s="48"/>
      <c r="B61" s="49"/>
      <c r="C61" s="50"/>
      <c r="D61" s="50"/>
      <c r="E61" s="50"/>
      <c r="F61" s="50"/>
      <c r="G61" s="50"/>
      <c r="H61" s="52"/>
      <c r="I61" s="47"/>
      <c r="J61" s="47"/>
      <c r="K61" s="47"/>
      <c r="L61" s="47"/>
      <c r="M61" s="47"/>
      <c r="N61" s="47"/>
      <c r="O61" s="47"/>
      <c r="P61" s="47"/>
      <c r="Q61" s="47"/>
      <c r="T61" s="48"/>
      <c r="U61" s="49"/>
      <c r="V61" s="50"/>
      <c r="W61" s="50"/>
      <c r="X61" s="50"/>
      <c r="Y61" s="50"/>
      <c r="Z61" s="50"/>
    </row>
    <row r="62" spans="1:26" ht="22.5" customHeight="1">
      <c r="A62" s="48"/>
      <c r="B62" s="49"/>
      <c r="C62" s="50"/>
      <c r="D62" s="50"/>
      <c r="E62" s="50"/>
      <c r="F62" s="50"/>
      <c r="G62" s="50"/>
      <c r="H62" s="52"/>
      <c r="I62" s="47"/>
      <c r="J62" s="47"/>
      <c r="K62" s="47"/>
      <c r="L62" s="47"/>
      <c r="M62" s="47"/>
      <c r="N62" s="47"/>
      <c r="O62" s="47"/>
      <c r="P62" s="47"/>
      <c r="Q62" s="47"/>
      <c r="T62" s="48"/>
      <c r="U62" s="49"/>
      <c r="V62" s="50"/>
      <c r="W62" s="50"/>
      <c r="X62" s="50"/>
      <c r="Y62" s="50"/>
      <c r="Z62" s="50"/>
    </row>
    <row r="63" spans="1:26" ht="22.5" customHeight="1">
      <c r="A63" s="48"/>
      <c r="H63" s="52"/>
      <c r="I63" s="47"/>
      <c r="J63" s="47"/>
      <c r="K63" s="47"/>
      <c r="L63" s="47"/>
      <c r="M63" s="47"/>
      <c r="N63" s="47"/>
      <c r="O63" s="47"/>
      <c r="P63" s="47"/>
      <c r="Q63" s="47"/>
      <c r="T63" s="48"/>
    </row>
    <row r="64" spans="1:26" ht="22.5" customHeight="1">
      <c r="A64" s="48"/>
      <c r="B64" s="102" t="s">
        <v>281</v>
      </c>
      <c r="C64" s="103"/>
      <c r="D64" s="103"/>
      <c r="E64" s="103"/>
      <c r="F64" s="103"/>
      <c r="G64" s="103"/>
      <c r="H64" s="52"/>
      <c r="I64" s="47"/>
      <c r="J64" s="47"/>
      <c r="K64" s="47"/>
      <c r="L64" s="47"/>
      <c r="M64" s="47"/>
      <c r="N64" s="47"/>
      <c r="O64" s="47"/>
      <c r="P64" s="47"/>
      <c r="Q64" s="47"/>
      <c r="T64" s="48"/>
      <c r="U64" s="102" t="s">
        <v>282</v>
      </c>
      <c r="V64" s="103"/>
      <c r="W64" s="103"/>
      <c r="X64" s="103"/>
      <c r="Y64" s="103"/>
      <c r="Z64" s="103"/>
    </row>
    <row r="65" spans="1:26" ht="22.5" customHeight="1">
      <c r="A65" s="39" t="s">
        <v>3</v>
      </c>
      <c r="B65" s="53" t="s">
        <v>39</v>
      </c>
      <c r="C65" s="41" t="s">
        <v>40</v>
      </c>
      <c r="D65" s="41" t="s">
        <v>41</v>
      </c>
      <c r="E65" s="41" t="s">
        <v>42</v>
      </c>
      <c r="F65" s="41" t="s">
        <v>43</v>
      </c>
      <c r="G65" s="41" t="s">
        <v>44</v>
      </c>
      <c r="H65" s="52"/>
      <c r="I65" s="47"/>
      <c r="J65" s="47"/>
      <c r="K65" s="47"/>
      <c r="L65" s="47"/>
      <c r="M65" s="47"/>
      <c r="N65" s="47"/>
      <c r="O65" s="47"/>
      <c r="P65" s="47"/>
      <c r="Q65" s="47"/>
      <c r="T65" s="39" t="s">
        <v>3</v>
      </c>
      <c r="U65" s="53" t="s">
        <v>39</v>
      </c>
      <c r="V65" s="41" t="s">
        <v>40</v>
      </c>
      <c r="W65" s="41" t="s">
        <v>41</v>
      </c>
      <c r="X65" s="41" t="s">
        <v>42</v>
      </c>
      <c r="Y65" s="41" t="s">
        <v>43</v>
      </c>
      <c r="Z65" s="41" t="s">
        <v>44</v>
      </c>
    </row>
    <row r="66" spans="1:26" ht="22.5" customHeight="1">
      <c r="A66" s="4">
        <v>105</v>
      </c>
      <c r="B66" s="45" t="s">
        <v>45</v>
      </c>
      <c r="C66" s="55" t="s">
        <v>267</v>
      </c>
      <c r="D66" s="55" t="s">
        <v>283</v>
      </c>
      <c r="E66" s="55" t="s">
        <v>259</v>
      </c>
      <c r="F66" s="55" t="s">
        <v>262</v>
      </c>
      <c r="G66" s="46" t="s">
        <v>284</v>
      </c>
      <c r="H66" s="47" t="e">
        <f>VLOOKUP($A66,#REF!,HLOOKUP(总课表!C66,#REF!,2,FALSE),FALSE)</f>
        <v>#REF!</v>
      </c>
      <c r="I66" s="47" t="e">
        <f>VLOOKUP($A66,#REF!,HLOOKUP(总课表!D66,#REF!,2,FALSE),FALSE)</f>
        <v>#REF!</v>
      </c>
      <c r="J66" s="47" t="e">
        <f>VLOOKUP($A66,#REF!,HLOOKUP(总课表!E66,#REF!,2,FALSE),FALSE)</f>
        <v>#REF!</v>
      </c>
      <c r="K66" s="47" t="e">
        <f>VLOOKUP($A66,#REF!,HLOOKUP(总课表!F66,#REF!,2,FALSE),FALSE)</f>
        <v>#REF!</v>
      </c>
      <c r="L66" s="47" t="e">
        <f>VLOOKUP($A66,#REF!,HLOOKUP(总课表!G66,#REF!,2,FALSE),FALSE)</f>
        <v>#REF!</v>
      </c>
      <c r="M66" s="47" t="str">
        <f>IF(ISERROR(FIND(#REF!,H66)),"",IF(FIND(#REF!,H66)&lt;&gt;0,#REF!&amp;COLUMNS(总课表!$M$3:M$3)&amp;总课表!$B66,""))</f>
        <v/>
      </c>
      <c r="N66" s="47" t="str">
        <f>IF(ISERROR(FIND(#REF!,I66)),"",IF(FIND(#REF!,I66)&lt;&gt;0,#REF!&amp;COLUMNS(总课表!$M$3:N$3)&amp;总课表!$B66,""))</f>
        <v/>
      </c>
      <c r="O66" s="47" t="str">
        <f>IF(ISERROR(FIND(#REF!,J66)),"",IF(FIND(#REF!,J66)&lt;&gt;0,#REF!&amp;COLUMNS(总课表!$M$3:O$3)&amp;总课表!$B66,""))</f>
        <v/>
      </c>
      <c r="P66" s="47" t="str">
        <f>IF(ISERROR(FIND(#REF!,K66)),"",IF(FIND(#REF!,K66)&lt;&gt;0,#REF!&amp;COLUMNS(总课表!$M$3:P$3)&amp;总课表!$B66,""))</f>
        <v/>
      </c>
      <c r="Q66" s="47" t="str">
        <f>IF(ISERROR(FIND(#REF!,L66)),"",IF(FIND(#REF!,L66)&lt;&gt;0,#REF!&amp;COLUMNS(总课表!$M$3:Q$3)&amp;总课表!$B66,""))</f>
        <v/>
      </c>
      <c r="T66" s="4">
        <v>105</v>
      </c>
      <c r="U66" s="45" t="s">
        <v>45</v>
      </c>
      <c r="V66" s="60" t="str">
        <f>IF(ISERROR(VLOOKUP($T66,任课!$D:$S,HLOOKUP(总课表!C66,任课!$F$1:$S$4,2,FALSE),FALSE)&amp;COLUMNS($V$1:V$1)&amp;$U66),VLOOKUP(C66,组合课!$B:$D,3,FALSE)&amp;COLUMNS($V$1:V$1)&amp;$U66,VLOOKUP($T66,任课!$D:$S,HLOOKUP(总课表!C66,任课!$F$1:$S$4,2,FALSE),FALSE)&amp;COLUMNS($V$1:V$1)&amp;$U66)</f>
        <v>鲁灿琪101</v>
      </c>
      <c r="W66" s="60" t="e">
        <f>IF(ISERROR(VLOOKUP($T66,任课!$D:$S,HLOOKUP(总课表!D66,任课!$F$1:$S$4,2,FALSE),FALSE)&amp;COLUMNS($V$1:W$1)&amp;$U66),VLOOKUP(D66,组合课!$B:$D,3,FALSE)&amp;COLUMNS($V$1:W$1)&amp;$U66,VLOOKUP($T66,任课!$D:$S,HLOOKUP(总课表!D66,任课!$F$1:$S$4,2,FALSE),FALSE)&amp;COLUMNS($V$1:W$1)&amp;$U66)</f>
        <v>#N/A</v>
      </c>
      <c r="X66" s="60" t="str">
        <f>IF(ISERROR(VLOOKUP($T66,任课!$D:$S,HLOOKUP(总课表!E66,任课!$F$1:$S$4,2,FALSE),FALSE)&amp;COLUMNS($V$1:X$1)&amp;$U66),VLOOKUP(E66,组合课!$B:$D,3,FALSE)&amp;COLUMNS($V$1:X$1)&amp;$U66,VLOOKUP($T66,任课!$D:$S,HLOOKUP(总课表!E66,任课!$F$1:$S$4,2,FALSE),FALSE)&amp;COLUMNS($V$1:X$1)&amp;$U66)</f>
        <v>沈晓群301</v>
      </c>
      <c r="Y66" s="60" t="str">
        <f>IF(ISERROR(VLOOKUP($T66,任课!$D:$S,HLOOKUP(总课表!F66,任课!$F$1:$S$4,2,FALSE),FALSE)&amp;COLUMNS($V$1:Y$1)&amp;$U66),VLOOKUP(F66,组合课!$B:$D,3,FALSE)&amp;COLUMNS($V$1:Y$1)&amp;$U66,VLOOKUP($T66,任课!$D:$S,HLOOKUP(总课表!F66,任课!$F$1:$S$4,2,FALSE),FALSE)&amp;COLUMNS($V$1:Y$1)&amp;$U66)</f>
        <v>沈 英401</v>
      </c>
      <c r="Z66" s="60" t="str">
        <f>IF(ISERROR(VLOOKUP($T66,任课!$D:$S,HLOOKUP(总课表!G66,任课!$F$1:$S$4,2,FALSE),FALSE)&amp;COLUMNS($V$1:Z$1)&amp;$U66),VLOOKUP(G66,组合课!$B:$D,3,FALSE)&amp;COLUMNS($V$1:Z$1)&amp;$U66,VLOOKUP($T66,任课!$D:$S,HLOOKUP(总课表!G66,任课!$F$1:$S$4,2,FALSE),FALSE)&amp;COLUMNS($V$1:Z$1)&amp;$U66)</f>
        <v>蔡文清郑傲翾501</v>
      </c>
    </row>
    <row r="67" spans="1:26" ht="22.5" customHeight="1">
      <c r="A67" s="4">
        <v>105</v>
      </c>
      <c r="B67" s="45" t="s">
        <v>46</v>
      </c>
      <c r="C67" s="46" t="s">
        <v>267</v>
      </c>
      <c r="D67" s="46" t="s">
        <v>260</v>
      </c>
      <c r="E67" s="46" t="s">
        <v>259</v>
      </c>
      <c r="F67" s="46" t="s">
        <v>262</v>
      </c>
      <c r="G67" s="46" t="s">
        <v>285</v>
      </c>
      <c r="H67" s="47" t="e">
        <f>VLOOKUP($A67,#REF!,HLOOKUP(总课表!C67,#REF!,2,FALSE),FALSE)</f>
        <v>#REF!</v>
      </c>
      <c r="I67" s="47" t="e">
        <f>VLOOKUP($A67,#REF!,HLOOKUP(总课表!D67,#REF!,2,FALSE),FALSE)</f>
        <v>#REF!</v>
      </c>
      <c r="J67" s="47" t="e">
        <f>VLOOKUP($A67,#REF!,HLOOKUP(总课表!E67,#REF!,2,FALSE),FALSE)</f>
        <v>#REF!</v>
      </c>
      <c r="K67" s="47" t="e">
        <f>VLOOKUP($A67,#REF!,HLOOKUP(总课表!F67,#REF!,2,FALSE),FALSE)</f>
        <v>#REF!</v>
      </c>
      <c r="L67" s="47" t="e">
        <f>VLOOKUP($A67,#REF!,HLOOKUP(总课表!G67,#REF!,2,FALSE),FALSE)</f>
        <v>#REF!</v>
      </c>
      <c r="M67" s="47" t="str">
        <f>IF(ISERROR(FIND(#REF!,H67)),"",IF(FIND(#REF!,H67)&lt;&gt;0,#REF!&amp;COLUMNS(总课表!$M$3:M$3)&amp;总课表!$B67,""))</f>
        <v/>
      </c>
      <c r="N67" s="47" t="str">
        <f>IF(ISERROR(FIND(#REF!,I67)),"",IF(FIND(#REF!,I67)&lt;&gt;0,#REF!&amp;COLUMNS(总课表!$M$3:N$3)&amp;总课表!$B67,""))</f>
        <v/>
      </c>
      <c r="O67" s="47" t="str">
        <f>IF(ISERROR(FIND(#REF!,J67)),"",IF(FIND(#REF!,J67)&lt;&gt;0,#REF!&amp;COLUMNS(总课表!$M$3:O$3)&amp;总课表!$B67,""))</f>
        <v/>
      </c>
      <c r="P67" s="47" t="str">
        <f>IF(ISERROR(FIND(#REF!,K67)),"",IF(FIND(#REF!,K67)&lt;&gt;0,#REF!&amp;COLUMNS(总课表!$M$3:P$3)&amp;总课表!$B67,""))</f>
        <v/>
      </c>
      <c r="Q67" s="47" t="str">
        <f>IF(ISERROR(FIND(#REF!,L67)),"",IF(FIND(#REF!,L67)&lt;&gt;0,#REF!&amp;COLUMNS(总课表!$M$3:Q$3)&amp;总课表!$B67,""))</f>
        <v/>
      </c>
      <c r="T67" s="4">
        <v>105</v>
      </c>
      <c r="U67" s="45" t="s">
        <v>46</v>
      </c>
      <c r="V67" s="59" t="str">
        <f>IF(ISERROR(VLOOKUP($T67,任课!$D:$S,HLOOKUP(总课表!C67,任课!$F$1:$S$4,2,FALSE),FALSE)&amp;COLUMNS($V$1:V$1)&amp;$U67),VLOOKUP(C67,组合课!$B:$D,3,FALSE)&amp;COLUMNS($V$1:V$1)&amp;$U67,VLOOKUP($T67,任课!$D:$S,HLOOKUP(总课表!C67,任课!$F$1:$S$4,2,FALSE),FALSE)&amp;COLUMNS($V$1:V$1)&amp;$U67)</f>
        <v>鲁灿琪102</v>
      </c>
      <c r="W67" s="59" t="str">
        <f>IF(ISERROR(VLOOKUP($T67,任课!$D:$S,HLOOKUP(总课表!D67,任课!$F$1:$S$4,2,FALSE),FALSE)&amp;COLUMNS($V$1:W$1)&amp;$U67),VLOOKUP(D67,组合课!$B:$D,3,FALSE)&amp;COLUMNS($V$1:W$1)&amp;$U67,VLOOKUP($T67,任课!$D:$S,HLOOKUP(总课表!D67,任课!$F$1:$S$4,2,FALSE),FALSE)&amp;COLUMNS($V$1:W$1)&amp;$U67)</f>
        <v>张雪侠202</v>
      </c>
      <c r="X67" s="59" t="str">
        <f>IF(ISERROR(VLOOKUP($T67,任课!$D:$S,HLOOKUP(总课表!E67,任课!$F$1:$S$4,2,FALSE),FALSE)&amp;COLUMNS($V$1:X$1)&amp;$U67),VLOOKUP(E67,组合课!$B:$D,3,FALSE)&amp;COLUMNS($V$1:X$1)&amp;$U67,VLOOKUP($T67,任课!$D:$S,HLOOKUP(总课表!E67,任课!$F$1:$S$4,2,FALSE),FALSE)&amp;COLUMNS($V$1:X$1)&amp;$U67)</f>
        <v>沈晓群302</v>
      </c>
      <c r="Y67" s="59" t="str">
        <f>IF(ISERROR(VLOOKUP($T67,任课!$D:$S,HLOOKUP(总课表!F67,任课!$F$1:$S$4,2,FALSE),FALSE)&amp;COLUMNS($V$1:Y$1)&amp;$U67),VLOOKUP(F67,组合课!$B:$D,3,FALSE)&amp;COLUMNS($V$1:Y$1)&amp;$U67,VLOOKUP($T67,任课!$D:$S,HLOOKUP(总课表!F67,任课!$F$1:$S$4,2,FALSE),FALSE)&amp;COLUMNS($V$1:Y$1)&amp;$U67)</f>
        <v>沈 英402</v>
      </c>
      <c r="Z67" s="59" t="e">
        <f>IF(ISERROR(VLOOKUP($T67,任课!$D:$S,HLOOKUP(总课表!G67,任课!$F$1:$S$4,2,FALSE),FALSE)&amp;COLUMNS($V$1:Z$1)&amp;$U67),VLOOKUP(G67,组合课!$B:$D,3,FALSE)&amp;COLUMNS($V$1:Z$1)&amp;$U67,VLOOKUP($T67,任课!$D:$S,HLOOKUP(总课表!G67,任课!$F$1:$S$4,2,FALSE),FALSE)&amp;COLUMNS($V$1:Z$1)&amp;$U67)</f>
        <v>#N/A</v>
      </c>
    </row>
    <row r="68" spans="1:26" ht="22.5" customHeight="1">
      <c r="A68" s="4">
        <v>105</v>
      </c>
      <c r="B68" s="45" t="s">
        <v>47</v>
      </c>
      <c r="C68" s="46" t="s">
        <v>262</v>
      </c>
      <c r="D68" s="46" t="s">
        <v>266</v>
      </c>
      <c r="E68" s="46" t="s">
        <v>267</v>
      </c>
      <c r="F68" s="46" t="s">
        <v>284</v>
      </c>
      <c r="G68" s="46" t="s">
        <v>261</v>
      </c>
      <c r="H68" s="47" t="e">
        <f>VLOOKUP($A68,#REF!,HLOOKUP(总课表!C68,#REF!,2,FALSE),FALSE)</f>
        <v>#REF!</v>
      </c>
      <c r="I68" s="47" t="e">
        <f>VLOOKUP($A68,#REF!,HLOOKUP(总课表!D68,#REF!,2,FALSE),FALSE)</f>
        <v>#REF!</v>
      </c>
      <c r="J68" s="47" t="e">
        <f>VLOOKUP($A68,#REF!,HLOOKUP(总课表!E68,#REF!,2,FALSE),FALSE)</f>
        <v>#REF!</v>
      </c>
      <c r="K68" s="47" t="e">
        <f>VLOOKUP($A68,#REF!,HLOOKUP(总课表!F68,#REF!,2,FALSE),FALSE)</f>
        <v>#REF!</v>
      </c>
      <c r="L68" s="47" t="e">
        <f>VLOOKUP($A68,#REF!,HLOOKUP(总课表!G68,#REF!,2,FALSE),FALSE)</f>
        <v>#REF!</v>
      </c>
      <c r="M68" s="47" t="str">
        <f>IF(ISERROR(FIND(#REF!,H68)),"",IF(FIND(#REF!,H68)&lt;&gt;0,#REF!&amp;COLUMNS(总课表!$M$3:M$3)&amp;总课表!$B68,""))</f>
        <v/>
      </c>
      <c r="N68" s="47" t="str">
        <f>IF(ISERROR(FIND(#REF!,I68)),"",IF(FIND(#REF!,I68)&lt;&gt;0,#REF!&amp;COLUMNS(总课表!$M$3:N$3)&amp;总课表!$B68,""))</f>
        <v/>
      </c>
      <c r="O68" s="47" t="str">
        <f>IF(ISERROR(FIND(#REF!,J68)),"",IF(FIND(#REF!,J68)&lt;&gt;0,#REF!&amp;COLUMNS(总课表!$M$3:O$3)&amp;总课表!$B68,""))</f>
        <v/>
      </c>
      <c r="P68" s="47" t="str">
        <f>IF(ISERROR(FIND(#REF!,K68)),"",IF(FIND(#REF!,K68)&lt;&gt;0,#REF!&amp;COLUMNS(总课表!$M$3:P$3)&amp;总课表!$B68,""))</f>
        <v/>
      </c>
      <c r="Q68" s="47" t="str">
        <f>IF(ISERROR(FIND(#REF!,L68)),"",IF(FIND(#REF!,L68)&lt;&gt;0,#REF!&amp;COLUMNS(总课表!$M$3:Q$3)&amp;总课表!$B68,""))</f>
        <v/>
      </c>
      <c r="T68" s="4">
        <v>105</v>
      </c>
      <c r="U68" s="45" t="s">
        <v>47</v>
      </c>
      <c r="V68" s="59" t="str">
        <f>IF(ISERROR(VLOOKUP($T68,任课!$D:$S,HLOOKUP(总课表!C68,任课!$F$1:$S$4,2,FALSE),FALSE)&amp;COLUMNS($V$1:V$1)&amp;$U68),VLOOKUP(C68,组合课!$B:$D,3,FALSE)&amp;COLUMNS($V$1:V$1)&amp;$U68,VLOOKUP($T68,任课!$D:$S,HLOOKUP(总课表!C68,任课!$F$1:$S$4,2,FALSE),FALSE)&amp;COLUMNS($V$1:V$1)&amp;$U68)</f>
        <v>沈 英103</v>
      </c>
      <c r="W68" s="59" t="str">
        <f>IF(ISERROR(VLOOKUP($T68,任课!$D:$S,HLOOKUP(总课表!D68,任课!$F$1:$S$4,2,FALSE),FALSE)&amp;COLUMNS($V$1:W$1)&amp;$U68),VLOOKUP(D68,组合课!$B:$D,3,FALSE)&amp;COLUMNS($V$1:W$1)&amp;$U68,VLOOKUP($T68,任课!$D:$S,HLOOKUP(总课表!D68,任课!$F$1:$S$4,2,FALSE),FALSE)&amp;COLUMNS($V$1:W$1)&amp;$U68)</f>
        <v>张国超203</v>
      </c>
      <c r="X68" s="59" t="str">
        <f>IF(ISERROR(VLOOKUP($T68,任课!$D:$S,HLOOKUP(总课表!E68,任课!$F$1:$S$4,2,FALSE),FALSE)&amp;COLUMNS($V$1:X$1)&amp;$U68),VLOOKUP(E68,组合课!$B:$D,3,FALSE)&amp;COLUMNS($V$1:X$1)&amp;$U68,VLOOKUP($T68,任课!$D:$S,HLOOKUP(总课表!E68,任课!$F$1:$S$4,2,FALSE),FALSE)&amp;COLUMNS($V$1:X$1)&amp;$U68)</f>
        <v>鲁灿琪303</v>
      </c>
      <c r="Y68" s="59" t="str">
        <f>IF(ISERROR(VLOOKUP($T68,任课!$D:$S,HLOOKUP(总课表!F68,任课!$F$1:$S$4,2,FALSE),FALSE)&amp;COLUMNS($V$1:Y$1)&amp;$U68),VLOOKUP(F68,组合课!$B:$D,3,FALSE)&amp;COLUMNS($V$1:Y$1)&amp;$U68,VLOOKUP($T68,任课!$D:$S,HLOOKUP(总课表!F68,任课!$F$1:$S$4,2,FALSE),FALSE)&amp;COLUMNS($V$1:Y$1)&amp;$U68)</f>
        <v>蔡文清郑傲翾403</v>
      </c>
      <c r="Z68" s="59" t="str">
        <f>IF(ISERROR(VLOOKUP($T68,任课!$D:$S,HLOOKUP(总课表!G68,任课!$F$1:$S$4,2,FALSE),FALSE)&amp;COLUMNS($V$1:Z$1)&amp;$U68),VLOOKUP(G68,组合课!$B:$D,3,FALSE)&amp;COLUMNS($V$1:Z$1)&amp;$U68,VLOOKUP($T68,任课!$D:$S,HLOOKUP(总课表!G68,任课!$F$1:$S$4,2,FALSE),FALSE)&amp;COLUMNS($V$1:Z$1)&amp;$U68)</f>
        <v>汪 俊503</v>
      </c>
    </row>
    <row r="69" spans="1:26" ht="22.5" customHeight="1">
      <c r="A69" s="4">
        <v>105</v>
      </c>
      <c r="B69" s="45" t="s">
        <v>48</v>
      </c>
      <c r="C69" s="46" t="s">
        <v>269</v>
      </c>
      <c r="D69" s="46" t="s">
        <v>261</v>
      </c>
      <c r="E69" s="46" t="s">
        <v>267</v>
      </c>
      <c r="F69" s="46" t="s">
        <v>266</v>
      </c>
      <c r="G69" s="46" t="s">
        <v>259</v>
      </c>
      <c r="H69" s="47" t="e">
        <f>VLOOKUP($A69,#REF!,HLOOKUP(总课表!C69,#REF!,2,FALSE),FALSE)</f>
        <v>#REF!</v>
      </c>
      <c r="I69" s="47" t="e">
        <f>VLOOKUP($A69,#REF!,HLOOKUP(总课表!D69,#REF!,2,FALSE),FALSE)</f>
        <v>#REF!</v>
      </c>
      <c r="J69" s="47" t="e">
        <f>VLOOKUP($A69,#REF!,HLOOKUP(总课表!E69,#REF!,2,FALSE),FALSE)</f>
        <v>#REF!</v>
      </c>
      <c r="K69" s="47" t="e">
        <f>VLOOKUP($A69,#REF!,HLOOKUP(总课表!F69,#REF!,2,FALSE),FALSE)</f>
        <v>#REF!</v>
      </c>
      <c r="L69" s="47" t="e">
        <f>VLOOKUP($A69,#REF!,HLOOKUP(总课表!G69,#REF!,2,FALSE),FALSE)</f>
        <v>#REF!</v>
      </c>
      <c r="M69" s="47" t="str">
        <f>IF(ISERROR(FIND(#REF!,H69)),"",IF(FIND(#REF!,H69)&lt;&gt;0,#REF!&amp;COLUMNS(总课表!$M$3:M$3)&amp;总课表!$B69,""))</f>
        <v/>
      </c>
      <c r="N69" s="47" t="str">
        <f>IF(ISERROR(FIND(#REF!,I69)),"",IF(FIND(#REF!,I69)&lt;&gt;0,#REF!&amp;COLUMNS(总课表!$M$3:N$3)&amp;总课表!$B69,""))</f>
        <v/>
      </c>
      <c r="O69" s="47" t="str">
        <f>IF(ISERROR(FIND(#REF!,J69)),"",IF(FIND(#REF!,J69)&lt;&gt;0,#REF!&amp;COLUMNS(总课表!$M$3:O$3)&amp;总课表!$B69,""))</f>
        <v/>
      </c>
      <c r="P69" s="47" t="str">
        <f>IF(ISERROR(FIND(#REF!,K69)),"",IF(FIND(#REF!,K69)&lt;&gt;0,#REF!&amp;COLUMNS(总课表!$M$3:P$3)&amp;总课表!$B69,""))</f>
        <v/>
      </c>
      <c r="Q69" s="47" t="str">
        <f>IF(ISERROR(FIND(#REF!,L69)),"",IF(FIND(#REF!,L69)&lt;&gt;0,#REF!&amp;COLUMNS(总课表!$M$3:Q$3)&amp;总课表!$B69,""))</f>
        <v/>
      </c>
      <c r="T69" s="4">
        <v>105</v>
      </c>
      <c r="U69" s="45" t="s">
        <v>48</v>
      </c>
      <c r="V69" s="59" t="str">
        <f>IF(ISERROR(VLOOKUP($T69,任课!$D:$S,HLOOKUP(总课表!C69,任课!$F$1:$S$4,2,FALSE),FALSE)&amp;COLUMNS($V$1:V$1)&amp;$U69),VLOOKUP(C69,组合课!$B:$D,3,FALSE)&amp;COLUMNS($V$1:V$1)&amp;$U69,VLOOKUP($T69,任课!$D:$S,HLOOKUP(总课表!C69,任课!$F$1:$S$4,2,FALSE),FALSE)&amp;COLUMNS($V$1:V$1)&amp;$U69)</f>
        <v>李科露104</v>
      </c>
      <c r="W69" s="59" t="str">
        <f>IF(ISERROR(VLOOKUP($T69,任课!$D:$S,HLOOKUP(总课表!D69,任课!$F$1:$S$4,2,FALSE),FALSE)&amp;COLUMNS($V$1:W$1)&amp;$U69),VLOOKUP(D69,组合课!$B:$D,3,FALSE)&amp;COLUMNS($V$1:W$1)&amp;$U69,VLOOKUP($T69,任课!$D:$S,HLOOKUP(总课表!D69,任课!$F$1:$S$4,2,FALSE),FALSE)&amp;COLUMNS($V$1:W$1)&amp;$U69)</f>
        <v>汪 俊204</v>
      </c>
      <c r="X69" s="59" t="str">
        <f>IF(ISERROR(VLOOKUP($T69,任课!$D:$S,HLOOKUP(总课表!E69,任课!$F$1:$S$4,2,FALSE),FALSE)&amp;COLUMNS($V$1:X$1)&amp;$U69),VLOOKUP(E69,组合课!$B:$D,3,FALSE)&amp;COLUMNS($V$1:X$1)&amp;$U69,VLOOKUP($T69,任课!$D:$S,HLOOKUP(总课表!E69,任课!$F$1:$S$4,2,FALSE),FALSE)&amp;COLUMNS($V$1:X$1)&amp;$U69)</f>
        <v>鲁灿琪304</v>
      </c>
      <c r="Y69" s="59" t="str">
        <f>IF(ISERROR(VLOOKUP($T69,任课!$D:$S,HLOOKUP(总课表!F69,任课!$F$1:$S$4,2,FALSE),FALSE)&amp;COLUMNS($V$1:Y$1)&amp;$U69),VLOOKUP(F69,组合课!$B:$D,3,FALSE)&amp;COLUMNS($V$1:Y$1)&amp;$U69,VLOOKUP($T69,任课!$D:$S,HLOOKUP(总课表!F69,任课!$F$1:$S$4,2,FALSE),FALSE)&amp;COLUMNS($V$1:Y$1)&amp;$U69)</f>
        <v>张国超404</v>
      </c>
      <c r="Z69" s="59" t="str">
        <f>IF(ISERROR(VLOOKUP($T69,任课!$D:$S,HLOOKUP(总课表!G69,任课!$F$1:$S$4,2,FALSE),FALSE)&amp;COLUMNS($V$1:Z$1)&amp;$U69),VLOOKUP(G69,组合课!$B:$D,3,FALSE)&amp;COLUMNS($V$1:Z$1)&amp;$U69,VLOOKUP($T69,任课!$D:$S,HLOOKUP(总课表!G69,任课!$F$1:$S$4,2,FALSE),FALSE)&amp;COLUMNS($V$1:Z$1)&amp;$U69)</f>
        <v>沈晓群504</v>
      </c>
    </row>
    <row r="70" spans="1:26" ht="22.5" customHeight="1">
      <c r="A70" s="4">
        <v>105</v>
      </c>
      <c r="B70" s="45" t="s">
        <v>50</v>
      </c>
      <c r="C70" s="46" t="s">
        <v>271</v>
      </c>
      <c r="D70" s="46" t="s">
        <v>265</v>
      </c>
      <c r="E70" s="46" t="s">
        <v>284</v>
      </c>
      <c r="F70" s="46" t="s">
        <v>261</v>
      </c>
      <c r="G70" s="46" t="s">
        <v>259</v>
      </c>
      <c r="H70" s="47" t="e">
        <f>VLOOKUP($A70,#REF!,HLOOKUP(总课表!C70,#REF!,2,FALSE),FALSE)</f>
        <v>#REF!</v>
      </c>
      <c r="I70" s="47" t="e">
        <f>VLOOKUP($A70,#REF!,HLOOKUP(总课表!D70,#REF!,2,FALSE),FALSE)</f>
        <v>#REF!</v>
      </c>
      <c r="J70" s="47" t="e">
        <f>VLOOKUP($A70,#REF!,HLOOKUP(总课表!E70,#REF!,2,FALSE),FALSE)</f>
        <v>#REF!</v>
      </c>
      <c r="K70" s="47" t="e">
        <f>VLOOKUP($A70,#REF!,HLOOKUP(总课表!F70,#REF!,2,FALSE),FALSE)</f>
        <v>#REF!</v>
      </c>
      <c r="L70" s="47" t="e">
        <f>VLOOKUP($A70,#REF!,HLOOKUP(总课表!G70,#REF!,2,FALSE),FALSE)</f>
        <v>#REF!</v>
      </c>
      <c r="M70" s="47" t="str">
        <f>IF(ISERROR(FIND(#REF!,H70)),"",IF(FIND(#REF!,H70)&lt;&gt;0,#REF!&amp;COLUMNS(总课表!$M$3:M$3)&amp;总课表!$B70,""))</f>
        <v/>
      </c>
      <c r="N70" s="47" t="str">
        <f>IF(ISERROR(FIND(#REF!,I70)),"",IF(FIND(#REF!,I70)&lt;&gt;0,#REF!&amp;COLUMNS(总课表!$M$3:N$3)&amp;总课表!$B70,""))</f>
        <v/>
      </c>
      <c r="O70" s="47" t="str">
        <f>IF(ISERROR(FIND(#REF!,J70)),"",IF(FIND(#REF!,J70)&lt;&gt;0,#REF!&amp;COLUMNS(总课表!$M$3:O$3)&amp;总课表!$B70,""))</f>
        <v/>
      </c>
      <c r="P70" s="47" t="str">
        <f>IF(ISERROR(FIND(#REF!,K70)),"",IF(FIND(#REF!,K70)&lt;&gt;0,#REF!&amp;COLUMNS(总课表!$M$3:P$3)&amp;总课表!$B70,""))</f>
        <v/>
      </c>
      <c r="Q70" s="47" t="str">
        <f>IF(ISERROR(FIND(#REF!,L70)),"",IF(FIND(#REF!,L70)&lt;&gt;0,#REF!&amp;COLUMNS(总课表!$M$3:Q$3)&amp;总课表!$B70,""))</f>
        <v/>
      </c>
      <c r="T70" s="4">
        <v>105</v>
      </c>
      <c r="U70" s="45" t="s">
        <v>50</v>
      </c>
      <c r="V70" s="59" t="str">
        <f>IF(ISERROR(VLOOKUP($T70,任课!$D:$S,HLOOKUP(总课表!C70,任课!$F$1:$S$4,2,FALSE),FALSE)&amp;COLUMNS($V$1:V$1)&amp;$U70),VLOOKUP(C70,组合课!$B:$D,3,FALSE)&amp;COLUMNS($V$1:V$1)&amp;$U70,VLOOKUP($T70,任课!$D:$S,HLOOKUP(总课表!C70,任课!$F$1:$S$4,2,FALSE),FALSE)&amp;COLUMNS($V$1:V$1)&amp;$U70)</f>
        <v>张海霞105</v>
      </c>
      <c r="W70" s="59" t="e">
        <f>IF(ISERROR(VLOOKUP($T70,任课!$D:$S,HLOOKUP(总课表!D70,任课!$F$1:$S$4,2,FALSE),FALSE)&amp;COLUMNS($V$1:W$1)&amp;$U70),VLOOKUP(D70,组合课!$B:$D,3,FALSE)&amp;COLUMNS($V$1:W$1)&amp;$U70,VLOOKUP($T70,任课!$D:$S,HLOOKUP(总课表!D70,任课!$F$1:$S$4,2,FALSE),FALSE)&amp;COLUMNS($V$1:W$1)&amp;$U70)</f>
        <v>#N/A</v>
      </c>
      <c r="X70" s="59" t="str">
        <f>IF(ISERROR(VLOOKUP($T70,任课!$D:$S,HLOOKUP(总课表!E70,任课!$F$1:$S$4,2,FALSE),FALSE)&amp;COLUMNS($V$1:X$1)&amp;$U70),VLOOKUP(E70,组合课!$B:$D,3,FALSE)&amp;COLUMNS($V$1:X$1)&amp;$U70,VLOOKUP($T70,任课!$D:$S,HLOOKUP(总课表!E70,任课!$F$1:$S$4,2,FALSE),FALSE)&amp;COLUMNS($V$1:X$1)&amp;$U70)</f>
        <v>蔡文清郑傲翾305</v>
      </c>
      <c r="Y70" s="59" t="str">
        <f>IF(ISERROR(VLOOKUP($T70,任课!$D:$S,HLOOKUP(总课表!F70,任课!$F$1:$S$4,2,FALSE),FALSE)&amp;COLUMNS($V$1:Y$1)&amp;$U70),VLOOKUP(F70,组合课!$B:$D,3,FALSE)&amp;COLUMNS($V$1:Y$1)&amp;$U70,VLOOKUP($T70,任课!$D:$S,HLOOKUP(总课表!F70,任课!$F$1:$S$4,2,FALSE),FALSE)&amp;COLUMNS($V$1:Y$1)&amp;$U70)</f>
        <v>汪 俊405</v>
      </c>
      <c r="Z70" s="59" t="str">
        <f>IF(ISERROR(VLOOKUP($T70,任课!$D:$S,HLOOKUP(总课表!G70,任课!$F$1:$S$4,2,FALSE),FALSE)&amp;COLUMNS($V$1:Z$1)&amp;$U70),VLOOKUP(G70,组合课!$B:$D,3,FALSE)&amp;COLUMNS($V$1:Z$1)&amp;$U70,VLOOKUP($T70,任课!$D:$S,HLOOKUP(总课表!G70,任课!$F$1:$S$4,2,FALSE),FALSE)&amp;COLUMNS($V$1:Z$1)&amp;$U70)</f>
        <v>沈晓群505</v>
      </c>
    </row>
    <row r="71" spans="1:26" ht="22.5" customHeight="1">
      <c r="A71" s="4">
        <v>105</v>
      </c>
      <c r="B71" s="45" t="s">
        <v>52</v>
      </c>
      <c r="C71" s="46" t="s">
        <v>266</v>
      </c>
      <c r="D71" s="46" t="s">
        <v>259</v>
      </c>
      <c r="E71" s="46" t="s">
        <v>268</v>
      </c>
      <c r="F71" s="46" t="s">
        <v>269</v>
      </c>
      <c r="G71" s="46" t="s">
        <v>267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T71" s="4">
        <v>105</v>
      </c>
      <c r="U71" s="45" t="s">
        <v>52</v>
      </c>
      <c r="V71" s="59" t="str">
        <f>IF(ISERROR(VLOOKUP($T71,任课!$D:$S,HLOOKUP(总课表!C71,任课!$F$1:$S$4,2,FALSE),FALSE)&amp;COLUMNS($V$1:V$1)&amp;$U71),VLOOKUP(C71,组合课!$B:$D,3,FALSE)&amp;COLUMNS($V$1:V$1)&amp;$U71,VLOOKUP($T71,任课!$D:$S,HLOOKUP(总课表!C71,任课!$F$1:$S$4,2,FALSE),FALSE)&amp;COLUMNS($V$1:V$1)&amp;$U71)</f>
        <v>张国超106</v>
      </c>
      <c r="W71" s="59" t="str">
        <f>IF(ISERROR(VLOOKUP($T71,任课!$D:$S,HLOOKUP(总课表!D71,任课!$F$1:$S$4,2,FALSE),FALSE)&amp;COLUMNS($V$1:W$1)&amp;$U71),VLOOKUP(D71,组合课!$B:$D,3,FALSE)&amp;COLUMNS($V$1:W$1)&amp;$U71,VLOOKUP($T71,任课!$D:$S,HLOOKUP(总课表!D71,任课!$F$1:$S$4,2,FALSE),FALSE)&amp;COLUMNS($V$1:W$1)&amp;$U71)</f>
        <v>沈晓群206</v>
      </c>
      <c r="X71" s="59" t="str">
        <f>IF(ISERROR(VLOOKUP($T71,任课!$D:$S,HLOOKUP(总课表!E71,任课!$F$1:$S$4,2,FALSE),FALSE)&amp;COLUMNS($V$1:X$1)&amp;$U71),VLOOKUP(E71,组合课!$B:$D,3,FALSE)&amp;COLUMNS($V$1:X$1)&amp;$U71,VLOOKUP($T71,任课!$D:$S,HLOOKUP(总课表!E71,任课!$F$1:$S$4,2,FALSE),FALSE)&amp;COLUMNS($V$1:X$1)&amp;$U71)</f>
        <v>邹德安306</v>
      </c>
      <c r="Y71" s="59" t="str">
        <f>IF(ISERROR(VLOOKUP($T71,任课!$D:$S,HLOOKUP(总课表!F71,任课!$F$1:$S$4,2,FALSE),FALSE)&amp;COLUMNS($V$1:Y$1)&amp;$U71),VLOOKUP(F71,组合课!$B:$D,3,FALSE)&amp;COLUMNS($V$1:Y$1)&amp;$U71,VLOOKUP($T71,任课!$D:$S,HLOOKUP(总课表!F71,任课!$F$1:$S$4,2,FALSE),FALSE)&amp;COLUMNS($V$1:Y$1)&amp;$U71)</f>
        <v>李科露406</v>
      </c>
      <c r="Z71" s="59" t="str">
        <f>IF(ISERROR(VLOOKUP($T71,任课!$D:$S,HLOOKUP(总课表!G71,任课!$F$1:$S$4,2,FALSE),FALSE)&amp;COLUMNS($V$1:Z$1)&amp;$U71),VLOOKUP(G71,组合课!$B:$D,3,FALSE)&amp;COLUMNS($V$1:Z$1)&amp;$U71,VLOOKUP($T71,任课!$D:$S,HLOOKUP(总课表!G71,任课!$F$1:$S$4,2,FALSE),FALSE)&amp;COLUMNS($V$1:Z$1)&amp;$U71)</f>
        <v>鲁灿琪506</v>
      </c>
    </row>
    <row r="72" spans="1:26" ht="22.5" customHeight="1">
      <c r="A72" s="4">
        <v>105</v>
      </c>
      <c r="B72" s="45" t="s">
        <v>53</v>
      </c>
      <c r="C72" s="46" t="s">
        <v>284</v>
      </c>
      <c r="D72" s="46" t="s">
        <v>259</v>
      </c>
      <c r="E72" s="46" t="s">
        <v>262</v>
      </c>
      <c r="F72" s="46" t="s">
        <v>267</v>
      </c>
      <c r="G72" s="46" t="s">
        <v>262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T72" s="4">
        <v>105</v>
      </c>
      <c r="U72" s="45" t="s">
        <v>53</v>
      </c>
      <c r="V72" s="59" t="str">
        <f>IF(ISERROR(VLOOKUP($T72,任课!$D:$S,HLOOKUP(总课表!C72,任课!$F$1:$S$4,2,FALSE),FALSE)&amp;COLUMNS($V$1:V$1)&amp;$U72),VLOOKUP(C72,组合课!$B:$D,3,FALSE)&amp;COLUMNS($V$1:V$1)&amp;$U72,VLOOKUP($T72,任课!$D:$S,HLOOKUP(总课表!C72,任课!$F$1:$S$4,2,FALSE),FALSE)&amp;COLUMNS($V$1:V$1)&amp;$U72)</f>
        <v>蔡文清郑傲翾107</v>
      </c>
      <c r="W72" s="59" t="str">
        <f>IF(ISERROR(VLOOKUP($T72,任课!$D:$S,HLOOKUP(总课表!D72,任课!$F$1:$S$4,2,FALSE),FALSE)&amp;COLUMNS($V$1:W$1)&amp;$U72),VLOOKUP(D72,组合课!$B:$D,3,FALSE)&amp;COLUMNS($V$1:W$1)&amp;$U72,VLOOKUP($T72,任课!$D:$S,HLOOKUP(总课表!D72,任课!$F$1:$S$4,2,FALSE),FALSE)&amp;COLUMNS($V$1:W$1)&amp;$U72)</f>
        <v>沈晓群207</v>
      </c>
      <c r="X72" s="59" t="str">
        <f>IF(ISERROR(VLOOKUP($T72,任课!$D:$S,HLOOKUP(总课表!E72,任课!$F$1:$S$4,2,FALSE),FALSE)&amp;COLUMNS($V$1:X$1)&amp;$U72),VLOOKUP(E72,组合课!$B:$D,3,FALSE)&amp;COLUMNS($V$1:X$1)&amp;$U72,VLOOKUP($T72,任课!$D:$S,HLOOKUP(总课表!E72,任课!$F$1:$S$4,2,FALSE),FALSE)&amp;COLUMNS($V$1:X$1)&amp;$U72)</f>
        <v>沈 英307</v>
      </c>
      <c r="Y72" s="59" t="str">
        <f>IF(ISERROR(VLOOKUP($T72,任课!$D:$S,HLOOKUP(总课表!F72,任课!$F$1:$S$4,2,FALSE),FALSE)&amp;COLUMNS($V$1:Y$1)&amp;$U72),VLOOKUP(F72,组合课!$B:$D,3,FALSE)&amp;COLUMNS($V$1:Y$1)&amp;$U72,VLOOKUP($T72,任课!$D:$S,HLOOKUP(总课表!F72,任课!$F$1:$S$4,2,FALSE),FALSE)&amp;COLUMNS($V$1:Y$1)&amp;$U72)</f>
        <v>鲁灿琪407</v>
      </c>
      <c r="Z72" s="59" t="str">
        <f>IF(ISERROR(VLOOKUP($T72,任课!$D:$S,HLOOKUP(总课表!G72,任课!$F$1:$S$4,2,FALSE),FALSE)&amp;COLUMNS($V$1:Z$1)&amp;$U72),VLOOKUP(G72,组合课!$B:$D,3,FALSE)&amp;COLUMNS($V$1:Z$1)&amp;$U72,VLOOKUP($T72,任课!$D:$S,HLOOKUP(总课表!G72,任课!$F$1:$S$4,2,FALSE),FALSE)&amp;COLUMNS($V$1:Z$1)&amp;$U72)</f>
        <v>沈 英507</v>
      </c>
    </row>
    <row r="73" spans="1:26" ht="22.5" customHeight="1">
      <c r="A73" s="4">
        <v>105</v>
      </c>
      <c r="B73" s="45" t="s">
        <v>54</v>
      </c>
      <c r="C73" s="46" t="s">
        <v>259</v>
      </c>
      <c r="D73" s="46" t="s">
        <v>267</v>
      </c>
      <c r="E73" s="46" t="s">
        <v>262</v>
      </c>
      <c r="F73" s="46" t="s">
        <v>283</v>
      </c>
      <c r="G73" s="46" t="s">
        <v>266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T73" s="4">
        <v>105</v>
      </c>
      <c r="U73" s="45" t="s">
        <v>54</v>
      </c>
      <c r="V73" s="59" t="str">
        <f>IF(ISERROR(VLOOKUP($T73,任课!$D:$S,HLOOKUP(总课表!C73,任课!$F$1:$S$4,2,FALSE),FALSE)&amp;COLUMNS($V$1:V$1)&amp;$U73),VLOOKUP(C73,组合课!$B:$D,3,FALSE)&amp;COLUMNS($V$1:V$1)&amp;$U73,VLOOKUP($T73,任课!$D:$S,HLOOKUP(总课表!C73,任课!$F$1:$S$4,2,FALSE),FALSE)&amp;COLUMNS($V$1:V$1)&amp;$U73)</f>
        <v>沈晓群108</v>
      </c>
      <c r="W73" s="59" t="str">
        <f>IF(ISERROR(VLOOKUP($T73,任课!$D:$S,HLOOKUP(总课表!D73,任课!$F$1:$S$4,2,FALSE),FALSE)&amp;COLUMNS($V$1:W$1)&amp;$U73),VLOOKUP(D73,组合课!$B:$D,3,FALSE)&amp;COLUMNS($V$1:W$1)&amp;$U73,VLOOKUP($T73,任课!$D:$S,HLOOKUP(总课表!D73,任课!$F$1:$S$4,2,FALSE),FALSE)&amp;COLUMNS($V$1:W$1)&amp;$U73)</f>
        <v>鲁灿琪208</v>
      </c>
      <c r="X73" s="59" t="str">
        <f>IF(ISERROR(VLOOKUP($T73,任课!$D:$S,HLOOKUP(总课表!E73,任课!$F$1:$S$4,2,FALSE),FALSE)&amp;COLUMNS($V$1:X$1)&amp;$U73),VLOOKUP(E73,组合课!$B:$D,3,FALSE)&amp;COLUMNS($V$1:X$1)&amp;$U73,VLOOKUP($T73,任课!$D:$S,HLOOKUP(总课表!E73,任课!$F$1:$S$4,2,FALSE),FALSE)&amp;COLUMNS($V$1:X$1)&amp;$U73)</f>
        <v>沈 英308</v>
      </c>
      <c r="Y73" s="59" t="e">
        <f>IF(ISERROR(VLOOKUP($T73,任课!$D:$S,HLOOKUP(总课表!F73,任课!$F$1:$S$4,2,FALSE),FALSE)&amp;COLUMNS($V$1:Y$1)&amp;$U73),VLOOKUP(F73,组合课!$B:$D,3,FALSE)&amp;COLUMNS($V$1:Y$1)&amp;$U73,VLOOKUP($T73,任课!$D:$S,HLOOKUP(总课表!F73,任课!$F$1:$S$4,2,FALSE),FALSE)&amp;COLUMNS($V$1:Y$1)&amp;$U73)</f>
        <v>#N/A</v>
      </c>
      <c r="Z73" s="59" t="str">
        <f>IF(ISERROR(VLOOKUP($T73,任课!$D:$S,HLOOKUP(总课表!G73,任课!$F$1:$S$4,2,FALSE),FALSE)&amp;COLUMNS($V$1:Z$1)&amp;$U73),VLOOKUP(G73,组合课!$B:$D,3,FALSE)&amp;COLUMNS($V$1:Z$1)&amp;$U73,VLOOKUP($T73,任课!$D:$S,HLOOKUP(总课表!G73,任课!$F$1:$S$4,2,FALSE),FALSE)&amp;COLUMNS($V$1:Z$1)&amp;$U73)</f>
        <v>张国超508</v>
      </c>
    </row>
    <row r="74" spans="1:26" ht="22.5" customHeight="1">
      <c r="A74" s="4">
        <v>105</v>
      </c>
      <c r="B74" s="45" t="s">
        <v>55</v>
      </c>
      <c r="C74" s="46" t="s">
        <v>270</v>
      </c>
      <c r="D74" s="46" t="s">
        <v>262</v>
      </c>
      <c r="E74" s="46" t="s">
        <v>261</v>
      </c>
      <c r="F74" s="46" t="s">
        <v>260</v>
      </c>
      <c r="G74" s="46" t="s">
        <v>268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T74" s="4">
        <v>105</v>
      </c>
      <c r="U74" s="45" t="s">
        <v>55</v>
      </c>
      <c r="V74" s="59" t="str">
        <f>IF(ISERROR(VLOOKUP($T74,任课!$D:$S,HLOOKUP(总课表!C74,任课!$F$1:$S$4,2,FALSE),FALSE)&amp;COLUMNS($V$1:V$1)&amp;$U74),VLOOKUP(C74,组合课!$B:$D,3,FALSE)&amp;COLUMNS($V$1:V$1)&amp;$U74,VLOOKUP($T74,任课!$D:$S,HLOOKUP(总课表!C74,任课!$F$1:$S$4,2,FALSE),FALSE)&amp;COLUMNS($V$1:V$1)&amp;$U74)</f>
        <v>张国超109</v>
      </c>
      <c r="W74" s="59" t="str">
        <f>IF(ISERROR(VLOOKUP($T74,任课!$D:$S,HLOOKUP(总课表!D74,任课!$F$1:$S$4,2,FALSE),FALSE)&amp;COLUMNS($V$1:W$1)&amp;$U74),VLOOKUP(D74,组合课!$B:$D,3,FALSE)&amp;COLUMNS($V$1:W$1)&amp;$U74,VLOOKUP($T74,任课!$D:$S,HLOOKUP(总课表!D74,任课!$F$1:$S$4,2,FALSE),FALSE)&amp;COLUMNS($V$1:W$1)&amp;$U74)</f>
        <v>沈 英209</v>
      </c>
      <c r="X74" s="59" t="str">
        <f>IF(ISERROR(VLOOKUP($T74,任课!$D:$S,HLOOKUP(总课表!E74,任课!$F$1:$S$4,2,FALSE),FALSE)&amp;COLUMNS($V$1:X$1)&amp;$U74),VLOOKUP(E74,组合课!$B:$D,3,FALSE)&amp;COLUMNS($V$1:X$1)&amp;$U74,VLOOKUP($T74,任课!$D:$S,HLOOKUP(总课表!E74,任课!$F$1:$S$4,2,FALSE),FALSE)&amp;COLUMNS($V$1:X$1)&amp;$U74)</f>
        <v>汪 俊309</v>
      </c>
      <c r="Y74" s="59" t="str">
        <f>IF(ISERROR(VLOOKUP($T74,任课!$D:$S,HLOOKUP(总课表!F74,任课!$F$1:$S$4,2,FALSE),FALSE)&amp;COLUMNS($V$1:Y$1)&amp;$U74),VLOOKUP(F74,组合课!$B:$D,3,FALSE)&amp;COLUMNS($V$1:Y$1)&amp;$U74,VLOOKUP($T74,任课!$D:$S,HLOOKUP(总课表!F74,任课!$F$1:$S$4,2,FALSE),FALSE)&amp;COLUMNS($V$1:Y$1)&amp;$U74)</f>
        <v>张雪侠409</v>
      </c>
      <c r="Z74" s="59" t="str">
        <f>IF(ISERROR(VLOOKUP($T74,任课!$D:$S,HLOOKUP(总课表!G74,任课!$F$1:$S$4,2,FALSE),FALSE)&amp;COLUMNS($V$1:Z$1)&amp;$U74),VLOOKUP(G74,组合课!$B:$D,3,FALSE)&amp;COLUMNS($V$1:Z$1)&amp;$U74,VLOOKUP($T74,任课!$D:$S,HLOOKUP(总课表!G74,任课!$F$1:$S$4,2,FALSE),FALSE)&amp;COLUMNS($V$1:Z$1)&amp;$U74)</f>
        <v>邹德安509</v>
      </c>
    </row>
    <row r="75" spans="1:26" ht="22.5" customHeight="1">
      <c r="A75" s="4">
        <v>105</v>
      </c>
      <c r="B75" s="45" t="s">
        <v>56</v>
      </c>
      <c r="C75" s="46" t="s">
        <v>261</v>
      </c>
      <c r="D75" s="46" t="s">
        <v>284</v>
      </c>
      <c r="E75" s="46" t="s">
        <v>266</v>
      </c>
      <c r="F75" s="46" t="s">
        <v>259</v>
      </c>
      <c r="G75" s="46" t="s">
        <v>272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T75" s="4">
        <v>105</v>
      </c>
      <c r="U75" s="45" t="s">
        <v>56</v>
      </c>
      <c r="V75" s="59" t="str">
        <f>IF(ISERROR(VLOOKUP($T75,任课!$D:$S,HLOOKUP(总课表!C75,任课!$F$1:$S$4,2,FALSE),FALSE)&amp;COLUMNS($V$1:V$1)&amp;$U75),VLOOKUP(C75,组合课!$B:$D,3,FALSE)&amp;COLUMNS($V$1:V$1)&amp;$U75,VLOOKUP($T75,任课!$D:$S,HLOOKUP(总课表!C75,任课!$F$1:$S$4,2,FALSE),FALSE)&amp;COLUMNS($V$1:V$1)&amp;$U75)</f>
        <v>汪 俊110</v>
      </c>
      <c r="W75" s="59" t="str">
        <f>IF(ISERROR(VLOOKUP($T75,任课!$D:$S,HLOOKUP(总课表!D75,任课!$F$1:$S$4,2,FALSE),FALSE)&amp;COLUMNS($V$1:W$1)&amp;$U75),VLOOKUP(D75,组合课!$B:$D,3,FALSE)&amp;COLUMNS($V$1:W$1)&amp;$U75,VLOOKUP($T75,任课!$D:$S,HLOOKUP(总课表!D75,任课!$F$1:$S$4,2,FALSE),FALSE)&amp;COLUMNS($V$1:W$1)&amp;$U75)</f>
        <v>蔡文清郑傲翾210</v>
      </c>
      <c r="X75" s="59" t="str">
        <f>IF(ISERROR(VLOOKUP($T75,任课!$D:$S,HLOOKUP(总课表!E75,任课!$F$1:$S$4,2,FALSE),FALSE)&amp;COLUMNS($V$1:X$1)&amp;$U75),VLOOKUP(E75,组合课!$B:$D,3,FALSE)&amp;COLUMNS($V$1:X$1)&amp;$U75,VLOOKUP($T75,任课!$D:$S,HLOOKUP(总课表!E75,任课!$F$1:$S$4,2,FALSE),FALSE)&amp;COLUMNS($V$1:X$1)&amp;$U75)</f>
        <v>张国超310</v>
      </c>
      <c r="Y75" s="59" t="str">
        <f>IF(ISERROR(VLOOKUP($T75,任课!$D:$S,HLOOKUP(总课表!F75,任课!$F$1:$S$4,2,FALSE),FALSE)&amp;COLUMNS($V$1:Y$1)&amp;$U75),VLOOKUP(F75,组合课!$B:$D,3,FALSE)&amp;COLUMNS($V$1:Y$1)&amp;$U75,VLOOKUP($T75,任课!$D:$S,HLOOKUP(总课表!F75,任课!$F$1:$S$4,2,FALSE),FALSE)&amp;COLUMNS($V$1:Y$1)&amp;$U75)</f>
        <v>沈晓群410</v>
      </c>
      <c r="Z75" s="59" t="e">
        <f>IF(ISERROR(VLOOKUP($T75,任课!$D:$S,HLOOKUP(总课表!G75,任课!$F$1:$S$4,2,FALSE),FALSE)&amp;COLUMNS($V$1:Z$1)&amp;$U75),VLOOKUP(G75,组合课!$B:$D,3,FALSE)&amp;COLUMNS($V$1:Z$1)&amp;$U75,VLOOKUP($T75,任课!$D:$S,HLOOKUP(总课表!G75,任课!$F$1:$S$4,2,FALSE),FALSE)&amp;COLUMNS($V$1:Z$1)&amp;$U75)</f>
        <v>#N/A</v>
      </c>
    </row>
    <row r="76" spans="1:26" ht="22.5" customHeight="1">
      <c r="A76" s="48"/>
      <c r="B76" s="49"/>
      <c r="C76" s="50"/>
      <c r="D76" s="50"/>
      <c r="E76" s="50"/>
      <c r="F76" s="50"/>
      <c r="G76" s="51">
        <v>44258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T76" s="48"/>
      <c r="U76" s="49"/>
      <c r="V76" s="50"/>
      <c r="W76" s="50"/>
      <c r="X76" s="50"/>
      <c r="Y76" s="50"/>
      <c r="Z76" s="51">
        <v>44258</v>
      </c>
    </row>
    <row r="77" spans="1:26" ht="22.5" customHeight="1">
      <c r="A77" s="48"/>
      <c r="B77" s="49"/>
      <c r="C77" s="50"/>
      <c r="D77" s="50"/>
      <c r="E77" s="50"/>
      <c r="F77" s="50"/>
      <c r="G77" s="50"/>
      <c r="H77" s="47"/>
      <c r="I77" s="47"/>
      <c r="J77" s="47"/>
      <c r="K77" s="47"/>
      <c r="L77" s="47"/>
      <c r="M77" s="47"/>
      <c r="N77" s="47"/>
      <c r="O77" s="47"/>
      <c r="P77" s="47"/>
      <c r="Q77" s="47"/>
      <c r="T77" s="48"/>
      <c r="U77" s="49"/>
      <c r="V77" s="50"/>
      <c r="W77" s="50"/>
      <c r="X77" s="50"/>
      <c r="Y77" s="50"/>
      <c r="Z77" s="50"/>
    </row>
    <row r="78" spans="1:26" ht="22.5" customHeight="1">
      <c r="A78" s="48"/>
      <c r="B78" s="49"/>
      <c r="C78" s="50"/>
      <c r="D78" s="50"/>
      <c r="E78" s="50"/>
      <c r="F78" s="50"/>
      <c r="G78" s="50"/>
      <c r="H78" s="47"/>
      <c r="I78" s="47"/>
      <c r="J78" s="47"/>
      <c r="K78" s="47"/>
      <c r="L78" s="47"/>
      <c r="M78" s="47"/>
      <c r="N78" s="47"/>
      <c r="O78" s="47"/>
      <c r="P78" s="47"/>
      <c r="Q78" s="47"/>
      <c r="T78" s="48"/>
      <c r="U78" s="49"/>
      <c r="V78" s="50"/>
      <c r="W78" s="50"/>
      <c r="X78" s="50"/>
      <c r="Y78" s="50"/>
      <c r="Z78" s="50"/>
    </row>
    <row r="79" spans="1:26" ht="22.5" customHeight="1">
      <c r="A79" s="48"/>
      <c r="B79" s="102" t="s">
        <v>286</v>
      </c>
      <c r="C79" s="103"/>
      <c r="D79" s="103"/>
      <c r="E79" s="103"/>
      <c r="F79" s="103"/>
      <c r="G79" s="103"/>
      <c r="H79" s="47"/>
      <c r="I79" s="47"/>
      <c r="J79" s="47"/>
      <c r="K79" s="47"/>
      <c r="L79" s="47"/>
      <c r="M79" s="47"/>
      <c r="N79" s="47"/>
      <c r="O79" s="47"/>
      <c r="P79" s="47"/>
      <c r="Q79" s="47"/>
      <c r="T79" s="48"/>
      <c r="U79" s="102" t="s">
        <v>287</v>
      </c>
      <c r="V79" s="103"/>
      <c r="W79" s="103"/>
      <c r="X79" s="103"/>
      <c r="Y79" s="103"/>
      <c r="Z79" s="103"/>
    </row>
    <row r="80" spans="1:26" ht="22.5" customHeight="1">
      <c r="A80" s="39" t="s">
        <v>3</v>
      </c>
      <c r="B80" s="53" t="s">
        <v>39</v>
      </c>
      <c r="C80" s="41" t="s">
        <v>40</v>
      </c>
      <c r="D80" s="41" t="s">
        <v>41</v>
      </c>
      <c r="E80" s="41" t="s">
        <v>42</v>
      </c>
      <c r="F80" s="41" t="s">
        <v>43</v>
      </c>
      <c r="G80" s="41" t="s">
        <v>44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T80" s="39" t="s">
        <v>3</v>
      </c>
      <c r="U80" s="53" t="s">
        <v>39</v>
      </c>
      <c r="V80" s="41" t="s">
        <v>40</v>
      </c>
      <c r="W80" s="41" t="s">
        <v>41</v>
      </c>
      <c r="X80" s="41" t="s">
        <v>42</v>
      </c>
      <c r="Y80" s="41" t="s">
        <v>43</v>
      </c>
      <c r="Z80" s="41" t="s">
        <v>44</v>
      </c>
    </row>
    <row r="81" spans="1:26" ht="22.5" customHeight="1">
      <c r="A81" s="4">
        <v>106</v>
      </c>
      <c r="B81" s="45" t="s">
        <v>45</v>
      </c>
      <c r="C81" s="46" t="s">
        <v>260</v>
      </c>
      <c r="D81" s="46" t="s">
        <v>283</v>
      </c>
      <c r="E81" s="46" t="s">
        <v>267</v>
      </c>
      <c r="F81" s="46" t="s">
        <v>259</v>
      </c>
      <c r="G81" s="46" t="s">
        <v>284</v>
      </c>
      <c r="H81" s="47" t="e">
        <f>VLOOKUP($A81,#REF!,HLOOKUP(总课表!C81,#REF!,2,FALSE),FALSE)</f>
        <v>#REF!</v>
      </c>
      <c r="I81" s="47" t="e">
        <f>VLOOKUP($A81,#REF!,HLOOKUP(总课表!D81,#REF!,2,FALSE),FALSE)</f>
        <v>#REF!</v>
      </c>
      <c r="J81" s="47" t="e">
        <f>VLOOKUP($A81,#REF!,HLOOKUP(总课表!E81,#REF!,2,FALSE),FALSE)</f>
        <v>#REF!</v>
      </c>
      <c r="K81" s="47" t="e">
        <f>VLOOKUP($A81,#REF!,HLOOKUP(总课表!F81,#REF!,2,FALSE),FALSE)</f>
        <v>#REF!</v>
      </c>
      <c r="L81" s="47" t="e">
        <f>VLOOKUP($A81,#REF!,HLOOKUP(总课表!G81,#REF!,2,FALSE),FALSE)</f>
        <v>#REF!</v>
      </c>
      <c r="M81" s="47" t="str">
        <f>IF(ISERROR(FIND(#REF!,H81)),"",IF(FIND(#REF!,H81)&lt;&gt;0,#REF!&amp;COLUMNS(总课表!$M$3:M$3)&amp;总课表!$B81,""))</f>
        <v/>
      </c>
      <c r="N81" s="47" t="str">
        <f>IF(ISERROR(FIND(#REF!,I81)),"",IF(FIND(#REF!,I81)&lt;&gt;0,#REF!&amp;COLUMNS(总课表!$M$3:N$3)&amp;总课表!$B81,""))</f>
        <v/>
      </c>
      <c r="O81" s="47" t="str">
        <f>IF(ISERROR(FIND(#REF!,J81)),"",IF(FIND(#REF!,J81)&lt;&gt;0,#REF!&amp;COLUMNS(总课表!$M$3:O$3)&amp;总课表!$B81,""))</f>
        <v/>
      </c>
      <c r="P81" s="47" t="str">
        <f>IF(ISERROR(FIND(#REF!,K81)),"",IF(FIND(#REF!,K81)&lt;&gt;0,#REF!&amp;COLUMNS(总课表!$M$3:P$3)&amp;总课表!$B81,""))</f>
        <v/>
      </c>
      <c r="Q81" s="47" t="str">
        <f>IF(ISERROR(FIND(#REF!,L81)),"",IF(FIND(#REF!,L81)&lt;&gt;0,#REF!&amp;COLUMNS(总课表!$M$3:Q$3)&amp;总课表!$B81,""))</f>
        <v/>
      </c>
      <c r="T81" s="4">
        <v>106</v>
      </c>
      <c r="U81" s="45" t="s">
        <v>45</v>
      </c>
      <c r="V81" s="59" t="str">
        <f>IF(ISERROR(VLOOKUP($T81,任课!$D:$S,HLOOKUP(总课表!C81,任课!$F$1:$S$4,2,FALSE),FALSE)&amp;COLUMNS($V$1:V$1)&amp;$U81),VLOOKUP(C81,组合课!$B:$D,3,FALSE)&amp;COLUMNS($V$1:V$1)&amp;$U81,VLOOKUP($T81,任课!$D:$S,HLOOKUP(总课表!C81,任课!$F$1:$S$4,2,FALSE),FALSE)&amp;COLUMNS($V$1:V$1)&amp;$U81)</f>
        <v>徐爱荣101</v>
      </c>
      <c r="W81" s="59" t="e">
        <f>IF(ISERROR(VLOOKUP($T81,任课!$D:$S,HLOOKUP(总课表!D81,任课!$F$1:$S$4,2,FALSE),FALSE)&amp;COLUMNS($V$1:W$1)&amp;$U81),VLOOKUP(D81,组合课!$B:$D,3,FALSE)&amp;COLUMNS($V$1:W$1)&amp;$U81,VLOOKUP($T81,任课!$D:$S,HLOOKUP(总课表!D81,任课!$F$1:$S$4,2,FALSE),FALSE)&amp;COLUMNS($V$1:W$1)&amp;$U81)</f>
        <v>#N/A</v>
      </c>
      <c r="X81" s="59" t="str">
        <f>IF(ISERROR(VLOOKUP($T81,任课!$D:$S,HLOOKUP(总课表!E81,任课!$F$1:$S$4,2,FALSE),FALSE)&amp;COLUMNS($V$1:X$1)&amp;$U81),VLOOKUP(E81,组合课!$B:$D,3,FALSE)&amp;COLUMNS($V$1:X$1)&amp;$U81,VLOOKUP($T81,任课!$D:$S,HLOOKUP(总课表!E81,任课!$F$1:$S$4,2,FALSE),FALSE)&amp;COLUMNS($V$1:X$1)&amp;$U81)</f>
        <v>沈 静301</v>
      </c>
      <c r="Y81" s="59" t="str">
        <f>IF(ISERROR(VLOOKUP($T81,任课!$D:$S,HLOOKUP(总课表!F81,任课!$F$1:$S$4,2,FALSE),FALSE)&amp;COLUMNS($V$1:Y$1)&amp;$U81),VLOOKUP(F81,组合课!$B:$D,3,FALSE)&amp;COLUMNS($V$1:Y$1)&amp;$U81,VLOOKUP($T81,任课!$D:$S,HLOOKUP(总课表!F81,任课!$F$1:$S$4,2,FALSE),FALSE)&amp;COLUMNS($V$1:Y$1)&amp;$U81)</f>
        <v>沈玉根401</v>
      </c>
      <c r="Z81" s="59" t="str">
        <f>IF(ISERROR(VLOOKUP($T81,任课!$D:$S,HLOOKUP(总课表!G81,任课!$F$1:$S$4,2,FALSE),FALSE)&amp;COLUMNS($V$1:Z$1)&amp;$U81),VLOOKUP(G81,组合课!$B:$D,3,FALSE)&amp;COLUMNS($V$1:Z$1)&amp;$U81,VLOOKUP($T81,任课!$D:$S,HLOOKUP(总课表!G81,任课!$F$1:$S$4,2,FALSE),FALSE)&amp;COLUMNS($V$1:Z$1)&amp;$U81)</f>
        <v>蔡文清郑傲翾501</v>
      </c>
    </row>
    <row r="82" spans="1:26" ht="22.5" customHeight="1">
      <c r="A82" s="4">
        <v>106</v>
      </c>
      <c r="B82" s="45" t="s">
        <v>46</v>
      </c>
      <c r="C82" s="46" t="s">
        <v>262</v>
      </c>
      <c r="D82" s="46" t="s">
        <v>266</v>
      </c>
      <c r="E82" s="46" t="s">
        <v>267</v>
      </c>
      <c r="F82" s="46" t="s">
        <v>260</v>
      </c>
      <c r="G82" s="46" t="s">
        <v>285</v>
      </c>
      <c r="H82" s="47" t="e">
        <f>VLOOKUP($A82,#REF!,HLOOKUP(总课表!C82,#REF!,2,FALSE),FALSE)</f>
        <v>#REF!</v>
      </c>
      <c r="I82" s="47" t="e">
        <f>VLOOKUP($A82,#REF!,HLOOKUP(总课表!D82,#REF!,2,FALSE),FALSE)</f>
        <v>#REF!</v>
      </c>
      <c r="J82" s="47" t="e">
        <f>VLOOKUP($A82,#REF!,HLOOKUP(总课表!E82,#REF!,2,FALSE),FALSE)</f>
        <v>#REF!</v>
      </c>
      <c r="K82" s="47" t="e">
        <f>VLOOKUP($A82,#REF!,HLOOKUP(总课表!F82,#REF!,2,FALSE),FALSE)</f>
        <v>#REF!</v>
      </c>
      <c r="L82" s="47" t="e">
        <f>VLOOKUP($A82,#REF!,HLOOKUP(总课表!G82,#REF!,2,FALSE),FALSE)</f>
        <v>#REF!</v>
      </c>
      <c r="M82" s="47" t="str">
        <f>IF(ISERROR(FIND(#REF!,H82)),"",IF(FIND(#REF!,H82)&lt;&gt;0,#REF!&amp;COLUMNS(总课表!$M$3:M$3)&amp;总课表!$B82,""))</f>
        <v/>
      </c>
      <c r="N82" s="47" t="str">
        <f>IF(ISERROR(FIND(#REF!,I82)),"",IF(FIND(#REF!,I82)&lt;&gt;0,#REF!&amp;COLUMNS(总课表!$M$3:N$3)&amp;总课表!$B82,""))</f>
        <v/>
      </c>
      <c r="O82" s="47" t="str">
        <f>IF(ISERROR(FIND(#REF!,J82)),"",IF(FIND(#REF!,J82)&lt;&gt;0,#REF!&amp;COLUMNS(总课表!$M$3:O$3)&amp;总课表!$B82,""))</f>
        <v/>
      </c>
      <c r="P82" s="47" t="str">
        <f>IF(ISERROR(FIND(#REF!,K82)),"",IF(FIND(#REF!,K82)&lt;&gt;0,#REF!&amp;COLUMNS(总课表!$M$3:P$3)&amp;总课表!$B82,""))</f>
        <v/>
      </c>
      <c r="Q82" s="47" t="str">
        <f>IF(ISERROR(FIND(#REF!,L82)),"",IF(FIND(#REF!,L82)&lt;&gt;0,#REF!&amp;COLUMNS(总课表!$M$3:Q$3)&amp;总课表!$B82,""))</f>
        <v/>
      </c>
      <c r="T82" s="4">
        <v>106</v>
      </c>
      <c r="U82" s="45" t="s">
        <v>46</v>
      </c>
      <c r="V82" s="59" t="str">
        <f>IF(ISERROR(VLOOKUP($T82,任课!$D:$S,HLOOKUP(总课表!C82,任课!$F$1:$S$4,2,FALSE),FALSE)&amp;COLUMNS($V$1:V$1)&amp;$U82),VLOOKUP(C82,组合课!$B:$D,3,FALSE)&amp;COLUMNS($V$1:V$1)&amp;$U82,VLOOKUP($T82,任课!$D:$S,HLOOKUP(总课表!C82,任课!$F$1:$S$4,2,FALSE),FALSE)&amp;COLUMNS($V$1:V$1)&amp;$U82)</f>
        <v>陆 虹102</v>
      </c>
      <c r="W82" s="59" t="str">
        <f>IF(ISERROR(VLOOKUP($T82,任课!$D:$S,HLOOKUP(总课表!D82,任课!$F$1:$S$4,2,FALSE),FALSE)&amp;COLUMNS($V$1:W$1)&amp;$U82),VLOOKUP(D82,组合课!$B:$D,3,FALSE)&amp;COLUMNS($V$1:W$1)&amp;$U82,VLOOKUP($T82,任课!$D:$S,HLOOKUP(总课表!D82,任课!$F$1:$S$4,2,FALSE),FALSE)&amp;COLUMNS($V$1:W$1)&amp;$U82)</f>
        <v>朱根林202</v>
      </c>
      <c r="X82" s="59" t="str">
        <f>IF(ISERROR(VLOOKUP($T82,任课!$D:$S,HLOOKUP(总课表!E82,任课!$F$1:$S$4,2,FALSE),FALSE)&amp;COLUMNS($V$1:X$1)&amp;$U82),VLOOKUP(E82,组合课!$B:$D,3,FALSE)&amp;COLUMNS($V$1:X$1)&amp;$U82,VLOOKUP($T82,任课!$D:$S,HLOOKUP(总课表!E82,任课!$F$1:$S$4,2,FALSE),FALSE)&amp;COLUMNS($V$1:X$1)&amp;$U82)</f>
        <v>沈 静302</v>
      </c>
      <c r="Y82" s="59" t="str">
        <f>IF(ISERROR(VLOOKUP($T82,任课!$D:$S,HLOOKUP(总课表!F82,任课!$F$1:$S$4,2,FALSE),FALSE)&amp;COLUMNS($V$1:Y$1)&amp;$U82),VLOOKUP(F82,组合课!$B:$D,3,FALSE)&amp;COLUMNS($V$1:Y$1)&amp;$U82,VLOOKUP($T82,任课!$D:$S,HLOOKUP(总课表!F82,任课!$F$1:$S$4,2,FALSE),FALSE)&amp;COLUMNS($V$1:Y$1)&amp;$U82)</f>
        <v>徐爱荣402</v>
      </c>
      <c r="Z82" s="59" t="e">
        <f>IF(ISERROR(VLOOKUP($T82,任课!$D:$S,HLOOKUP(总课表!G82,任课!$F$1:$S$4,2,FALSE),FALSE)&amp;COLUMNS($V$1:Z$1)&amp;$U82),VLOOKUP(G82,组合课!$B:$D,3,FALSE)&amp;COLUMNS($V$1:Z$1)&amp;$U82,VLOOKUP($T82,任课!$D:$S,HLOOKUP(总课表!G82,任课!$F$1:$S$4,2,FALSE),FALSE)&amp;COLUMNS($V$1:Z$1)&amp;$U82)</f>
        <v>#N/A</v>
      </c>
    </row>
    <row r="83" spans="1:26" ht="22.5" customHeight="1">
      <c r="A83" s="4">
        <v>106</v>
      </c>
      <c r="B83" s="45" t="s">
        <v>47</v>
      </c>
      <c r="C83" s="46" t="s">
        <v>261</v>
      </c>
      <c r="D83" s="46" t="s">
        <v>259</v>
      </c>
      <c r="E83" s="46" t="s">
        <v>266</v>
      </c>
      <c r="F83" s="46" t="s">
        <v>284</v>
      </c>
      <c r="G83" s="46" t="s">
        <v>262</v>
      </c>
      <c r="H83" s="47" t="e">
        <f>VLOOKUP($A83,#REF!,HLOOKUP(总课表!C83,#REF!,2,FALSE),FALSE)</f>
        <v>#REF!</v>
      </c>
      <c r="I83" s="47" t="e">
        <f>VLOOKUP($A83,#REF!,HLOOKUP(总课表!D83,#REF!,2,FALSE),FALSE)</f>
        <v>#REF!</v>
      </c>
      <c r="J83" s="47" t="e">
        <f>VLOOKUP($A83,#REF!,HLOOKUP(总课表!E83,#REF!,2,FALSE),FALSE)</f>
        <v>#REF!</v>
      </c>
      <c r="K83" s="47" t="e">
        <f>VLOOKUP($A83,#REF!,HLOOKUP(总课表!F83,#REF!,2,FALSE),FALSE)</f>
        <v>#REF!</v>
      </c>
      <c r="L83" s="47" t="e">
        <f>VLOOKUP($A83,#REF!,HLOOKUP(总课表!G83,#REF!,2,FALSE),FALSE)</f>
        <v>#REF!</v>
      </c>
      <c r="M83" s="47" t="str">
        <f>IF(ISERROR(FIND(#REF!,H83)),"",IF(FIND(#REF!,H83)&lt;&gt;0,#REF!&amp;COLUMNS(总课表!$M$3:M$3)&amp;总课表!$B83,""))</f>
        <v/>
      </c>
      <c r="N83" s="47" t="str">
        <f>IF(ISERROR(FIND(#REF!,I83)),"",IF(FIND(#REF!,I83)&lt;&gt;0,#REF!&amp;COLUMNS(总课表!$M$3:N$3)&amp;总课表!$B83,""))</f>
        <v/>
      </c>
      <c r="O83" s="47" t="str">
        <f>IF(ISERROR(FIND(#REF!,J83)),"",IF(FIND(#REF!,J83)&lt;&gt;0,#REF!&amp;COLUMNS(总课表!$M$3:O$3)&amp;总课表!$B83,""))</f>
        <v/>
      </c>
      <c r="P83" s="47" t="str">
        <f>IF(ISERROR(FIND(#REF!,K83)),"",IF(FIND(#REF!,K83)&lt;&gt;0,#REF!&amp;COLUMNS(总课表!$M$3:P$3)&amp;总课表!$B83,""))</f>
        <v/>
      </c>
      <c r="Q83" s="47" t="str">
        <f>IF(ISERROR(FIND(#REF!,L83)),"",IF(FIND(#REF!,L83)&lt;&gt;0,#REF!&amp;COLUMNS(总课表!$M$3:Q$3)&amp;总课表!$B83,""))</f>
        <v/>
      </c>
      <c r="T83" s="4">
        <v>106</v>
      </c>
      <c r="U83" s="45" t="s">
        <v>47</v>
      </c>
      <c r="V83" s="59" t="str">
        <f>IF(ISERROR(VLOOKUP($T83,任课!$D:$S,HLOOKUP(总课表!C83,任课!$F$1:$S$4,2,FALSE),FALSE)&amp;COLUMNS($V$1:V$1)&amp;$U83),VLOOKUP(C83,组合课!$B:$D,3,FALSE)&amp;COLUMNS($V$1:V$1)&amp;$U83,VLOOKUP($T83,任课!$D:$S,HLOOKUP(总课表!C83,任课!$F$1:$S$4,2,FALSE),FALSE)&amp;COLUMNS($V$1:V$1)&amp;$U83)</f>
        <v>汪 俊103</v>
      </c>
      <c r="W83" s="59" t="str">
        <f>IF(ISERROR(VLOOKUP($T83,任课!$D:$S,HLOOKUP(总课表!D83,任课!$F$1:$S$4,2,FALSE),FALSE)&amp;COLUMNS($V$1:W$1)&amp;$U83),VLOOKUP(D83,组合课!$B:$D,3,FALSE)&amp;COLUMNS($V$1:W$1)&amp;$U83,VLOOKUP($T83,任课!$D:$S,HLOOKUP(总课表!D83,任课!$F$1:$S$4,2,FALSE),FALSE)&amp;COLUMNS($V$1:W$1)&amp;$U83)</f>
        <v>沈玉根203</v>
      </c>
      <c r="X83" s="59" t="str">
        <f>IF(ISERROR(VLOOKUP($T83,任课!$D:$S,HLOOKUP(总课表!E83,任课!$F$1:$S$4,2,FALSE),FALSE)&amp;COLUMNS($V$1:X$1)&amp;$U83),VLOOKUP(E83,组合课!$B:$D,3,FALSE)&amp;COLUMNS($V$1:X$1)&amp;$U83,VLOOKUP($T83,任课!$D:$S,HLOOKUP(总课表!E83,任课!$F$1:$S$4,2,FALSE),FALSE)&amp;COLUMNS($V$1:X$1)&amp;$U83)</f>
        <v>朱根林303</v>
      </c>
      <c r="Y83" s="59" t="str">
        <f>IF(ISERROR(VLOOKUP($T83,任课!$D:$S,HLOOKUP(总课表!F83,任课!$F$1:$S$4,2,FALSE),FALSE)&amp;COLUMNS($V$1:Y$1)&amp;$U83),VLOOKUP(F83,组合课!$B:$D,3,FALSE)&amp;COLUMNS($V$1:Y$1)&amp;$U83,VLOOKUP($T83,任课!$D:$S,HLOOKUP(总课表!F83,任课!$F$1:$S$4,2,FALSE),FALSE)&amp;COLUMNS($V$1:Y$1)&amp;$U83)</f>
        <v>蔡文清郑傲翾403</v>
      </c>
      <c r="Z83" s="59" t="str">
        <f>IF(ISERROR(VLOOKUP($T83,任课!$D:$S,HLOOKUP(总课表!G83,任课!$F$1:$S$4,2,FALSE),FALSE)&amp;COLUMNS($V$1:Z$1)&amp;$U83),VLOOKUP(G83,组合课!$B:$D,3,FALSE)&amp;COLUMNS($V$1:Z$1)&amp;$U83,VLOOKUP($T83,任课!$D:$S,HLOOKUP(总课表!G83,任课!$F$1:$S$4,2,FALSE),FALSE)&amp;COLUMNS($V$1:Z$1)&amp;$U83)</f>
        <v>陆 虹503</v>
      </c>
    </row>
    <row r="84" spans="1:26" ht="22.5" customHeight="1">
      <c r="A84" s="4">
        <v>106</v>
      </c>
      <c r="B84" s="45" t="s">
        <v>48</v>
      </c>
      <c r="C84" s="46" t="s">
        <v>267</v>
      </c>
      <c r="D84" s="46" t="s">
        <v>259</v>
      </c>
      <c r="E84" s="46" t="s">
        <v>261</v>
      </c>
      <c r="F84" s="46" t="s">
        <v>262</v>
      </c>
      <c r="G84" s="46" t="s">
        <v>261</v>
      </c>
      <c r="H84" s="47" t="e">
        <f>VLOOKUP($A84,#REF!,HLOOKUP(总课表!C84,#REF!,2,FALSE),FALSE)</f>
        <v>#REF!</v>
      </c>
      <c r="I84" s="47" t="e">
        <f>VLOOKUP($A84,#REF!,HLOOKUP(总课表!D84,#REF!,2,FALSE),FALSE)</f>
        <v>#REF!</v>
      </c>
      <c r="J84" s="47" t="e">
        <f>VLOOKUP($A84,#REF!,HLOOKUP(总课表!E84,#REF!,2,FALSE),FALSE)</f>
        <v>#REF!</v>
      </c>
      <c r="K84" s="47" t="e">
        <f>VLOOKUP($A84,#REF!,HLOOKUP(总课表!F84,#REF!,2,FALSE),FALSE)</f>
        <v>#REF!</v>
      </c>
      <c r="L84" s="47" t="e">
        <f>VLOOKUP($A84,#REF!,HLOOKUP(总课表!G84,#REF!,2,FALSE),FALSE)</f>
        <v>#REF!</v>
      </c>
      <c r="M84" s="47" t="str">
        <f>IF(ISERROR(FIND(#REF!,H84)),"",IF(FIND(#REF!,H84)&lt;&gt;0,#REF!&amp;COLUMNS(总课表!$M$3:M$3)&amp;总课表!$B84,""))</f>
        <v/>
      </c>
      <c r="N84" s="47" t="str">
        <f>IF(ISERROR(FIND(#REF!,I84)),"",IF(FIND(#REF!,I84)&lt;&gt;0,#REF!&amp;COLUMNS(总课表!$M$3:N$3)&amp;总课表!$B84,""))</f>
        <v/>
      </c>
      <c r="O84" s="47" t="str">
        <f>IF(ISERROR(FIND(#REF!,J84)),"",IF(FIND(#REF!,J84)&lt;&gt;0,#REF!&amp;COLUMNS(总课表!$M$3:O$3)&amp;总课表!$B84,""))</f>
        <v/>
      </c>
      <c r="P84" s="47" t="str">
        <f>IF(ISERROR(FIND(#REF!,K84)),"",IF(FIND(#REF!,K84)&lt;&gt;0,#REF!&amp;COLUMNS(总课表!$M$3:P$3)&amp;总课表!$B84,""))</f>
        <v/>
      </c>
      <c r="Q84" s="47" t="str">
        <f>IF(ISERROR(FIND(#REF!,L84)),"",IF(FIND(#REF!,L84)&lt;&gt;0,#REF!&amp;COLUMNS(总课表!$M$3:Q$3)&amp;总课表!$B84,""))</f>
        <v/>
      </c>
      <c r="T84" s="4">
        <v>106</v>
      </c>
      <c r="U84" s="45" t="s">
        <v>48</v>
      </c>
      <c r="V84" s="59" t="str">
        <f>IF(ISERROR(VLOOKUP($T84,任课!$D:$S,HLOOKUP(总课表!C84,任课!$F$1:$S$4,2,FALSE),FALSE)&amp;COLUMNS($V$1:V$1)&amp;$U84),VLOOKUP(C84,组合课!$B:$D,3,FALSE)&amp;COLUMNS($V$1:V$1)&amp;$U84,VLOOKUP($T84,任课!$D:$S,HLOOKUP(总课表!C84,任课!$F$1:$S$4,2,FALSE),FALSE)&amp;COLUMNS($V$1:V$1)&amp;$U84)</f>
        <v>沈 静104</v>
      </c>
      <c r="W84" s="59" t="str">
        <f>IF(ISERROR(VLOOKUP($T84,任课!$D:$S,HLOOKUP(总课表!D84,任课!$F$1:$S$4,2,FALSE),FALSE)&amp;COLUMNS($V$1:W$1)&amp;$U84),VLOOKUP(D84,组合课!$B:$D,3,FALSE)&amp;COLUMNS($V$1:W$1)&amp;$U84,VLOOKUP($T84,任课!$D:$S,HLOOKUP(总课表!D84,任课!$F$1:$S$4,2,FALSE),FALSE)&amp;COLUMNS($V$1:W$1)&amp;$U84)</f>
        <v>沈玉根204</v>
      </c>
      <c r="X84" s="59" t="str">
        <f>IF(ISERROR(VLOOKUP($T84,任课!$D:$S,HLOOKUP(总课表!E84,任课!$F$1:$S$4,2,FALSE),FALSE)&amp;COLUMNS($V$1:X$1)&amp;$U84),VLOOKUP(E84,组合课!$B:$D,3,FALSE)&amp;COLUMNS($V$1:X$1)&amp;$U84,VLOOKUP($T84,任课!$D:$S,HLOOKUP(总课表!E84,任课!$F$1:$S$4,2,FALSE),FALSE)&amp;COLUMNS($V$1:X$1)&amp;$U84)</f>
        <v>汪 俊304</v>
      </c>
      <c r="Y84" s="59" t="str">
        <f>IF(ISERROR(VLOOKUP($T84,任课!$D:$S,HLOOKUP(总课表!F84,任课!$F$1:$S$4,2,FALSE),FALSE)&amp;COLUMNS($V$1:Y$1)&amp;$U84),VLOOKUP(F84,组合课!$B:$D,3,FALSE)&amp;COLUMNS($V$1:Y$1)&amp;$U84,VLOOKUP($T84,任课!$D:$S,HLOOKUP(总课表!F84,任课!$F$1:$S$4,2,FALSE),FALSE)&amp;COLUMNS($V$1:Y$1)&amp;$U84)</f>
        <v>陆 虹404</v>
      </c>
      <c r="Z84" s="59" t="str">
        <f>IF(ISERROR(VLOOKUP($T84,任课!$D:$S,HLOOKUP(总课表!G84,任课!$F$1:$S$4,2,FALSE),FALSE)&amp;COLUMNS($V$1:Z$1)&amp;$U84),VLOOKUP(G84,组合课!$B:$D,3,FALSE)&amp;COLUMNS($V$1:Z$1)&amp;$U84,VLOOKUP($T84,任课!$D:$S,HLOOKUP(总课表!G84,任课!$F$1:$S$4,2,FALSE),FALSE)&amp;COLUMNS($V$1:Z$1)&amp;$U84)</f>
        <v>汪 俊504</v>
      </c>
    </row>
    <row r="85" spans="1:26" ht="22.5" customHeight="1">
      <c r="A85" s="4">
        <v>106</v>
      </c>
      <c r="B85" s="45" t="s">
        <v>50</v>
      </c>
      <c r="C85" s="46" t="s">
        <v>259</v>
      </c>
      <c r="D85" s="46" t="s">
        <v>268</v>
      </c>
      <c r="E85" s="46" t="s">
        <v>284</v>
      </c>
      <c r="F85" s="46" t="s">
        <v>262</v>
      </c>
      <c r="G85" s="46" t="s">
        <v>267</v>
      </c>
      <c r="H85" s="47" t="e">
        <f>VLOOKUP($A85,#REF!,HLOOKUP(总课表!C85,#REF!,2,FALSE),FALSE)</f>
        <v>#REF!</v>
      </c>
      <c r="I85" s="47" t="e">
        <f>VLOOKUP($A85,#REF!,HLOOKUP(总课表!D85,#REF!,2,FALSE),FALSE)</f>
        <v>#REF!</v>
      </c>
      <c r="J85" s="47" t="e">
        <f>VLOOKUP($A85,#REF!,HLOOKUP(总课表!E85,#REF!,2,FALSE),FALSE)</f>
        <v>#REF!</v>
      </c>
      <c r="K85" s="47" t="e">
        <f>VLOOKUP($A85,#REF!,HLOOKUP(总课表!F85,#REF!,2,FALSE),FALSE)</f>
        <v>#REF!</v>
      </c>
      <c r="L85" s="47" t="e">
        <f>VLOOKUP($A85,#REF!,HLOOKUP(总课表!G85,#REF!,2,FALSE),FALSE)</f>
        <v>#REF!</v>
      </c>
      <c r="M85" s="47" t="str">
        <f>IF(ISERROR(FIND(#REF!,H85)),"",IF(FIND(#REF!,H85)&lt;&gt;0,#REF!&amp;COLUMNS(总课表!$M$3:M$3)&amp;总课表!$B85,""))</f>
        <v/>
      </c>
      <c r="N85" s="47" t="str">
        <f>IF(ISERROR(FIND(#REF!,I85)),"",IF(FIND(#REF!,I85)&lt;&gt;0,#REF!&amp;COLUMNS(总课表!$M$3:N$3)&amp;总课表!$B85,""))</f>
        <v/>
      </c>
      <c r="O85" s="47" t="str">
        <f>IF(ISERROR(FIND(#REF!,J85)),"",IF(FIND(#REF!,J85)&lt;&gt;0,#REF!&amp;COLUMNS(总课表!$M$3:O$3)&amp;总课表!$B85,""))</f>
        <v/>
      </c>
      <c r="P85" s="47" t="str">
        <f>IF(ISERROR(FIND(#REF!,K85)),"",IF(FIND(#REF!,K85)&lt;&gt;0,#REF!&amp;COLUMNS(总课表!$M$3:P$3)&amp;总课表!$B85,""))</f>
        <v/>
      </c>
      <c r="Q85" s="47" t="str">
        <f>IF(ISERROR(FIND(#REF!,L85)),"",IF(FIND(#REF!,L85)&lt;&gt;0,#REF!&amp;COLUMNS(总课表!$M$3:Q$3)&amp;总课表!$B85,""))</f>
        <v/>
      </c>
      <c r="T85" s="4">
        <v>106</v>
      </c>
      <c r="U85" s="45" t="s">
        <v>50</v>
      </c>
      <c r="V85" s="59" t="str">
        <f>IF(ISERROR(VLOOKUP($T85,任课!$D:$S,HLOOKUP(总课表!C85,任课!$F$1:$S$4,2,FALSE),FALSE)&amp;COLUMNS($V$1:V$1)&amp;$U85),VLOOKUP(C85,组合课!$B:$D,3,FALSE)&amp;COLUMNS($V$1:V$1)&amp;$U85,VLOOKUP($T85,任课!$D:$S,HLOOKUP(总课表!C85,任课!$F$1:$S$4,2,FALSE),FALSE)&amp;COLUMNS($V$1:V$1)&amp;$U85)</f>
        <v>沈玉根105</v>
      </c>
      <c r="W85" s="59" t="str">
        <f>IF(ISERROR(VLOOKUP($T85,任课!$D:$S,HLOOKUP(总课表!D85,任课!$F$1:$S$4,2,FALSE),FALSE)&amp;COLUMNS($V$1:W$1)&amp;$U85),VLOOKUP(D85,组合课!$B:$D,3,FALSE)&amp;COLUMNS($V$1:W$1)&amp;$U85,VLOOKUP($T85,任课!$D:$S,HLOOKUP(总课表!D85,任课!$F$1:$S$4,2,FALSE),FALSE)&amp;COLUMNS($V$1:W$1)&amp;$U85)</f>
        <v>邹德安205</v>
      </c>
      <c r="X85" s="59" t="str">
        <f>IF(ISERROR(VLOOKUP($T85,任课!$D:$S,HLOOKUP(总课表!E85,任课!$F$1:$S$4,2,FALSE),FALSE)&amp;COLUMNS($V$1:X$1)&amp;$U85),VLOOKUP(E85,组合课!$B:$D,3,FALSE)&amp;COLUMNS($V$1:X$1)&amp;$U85,VLOOKUP($T85,任课!$D:$S,HLOOKUP(总课表!E85,任课!$F$1:$S$4,2,FALSE),FALSE)&amp;COLUMNS($V$1:X$1)&amp;$U85)</f>
        <v>蔡文清郑傲翾305</v>
      </c>
      <c r="Y85" s="59" t="str">
        <f>IF(ISERROR(VLOOKUP($T85,任课!$D:$S,HLOOKUP(总课表!F85,任课!$F$1:$S$4,2,FALSE),FALSE)&amp;COLUMNS($V$1:Y$1)&amp;$U85),VLOOKUP(F85,组合课!$B:$D,3,FALSE)&amp;COLUMNS($V$1:Y$1)&amp;$U85,VLOOKUP($T85,任课!$D:$S,HLOOKUP(总课表!F85,任课!$F$1:$S$4,2,FALSE),FALSE)&amp;COLUMNS($V$1:Y$1)&amp;$U85)</f>
        <v>陆 虹405</v>
      </c>
      <c r="Z85" s="59" t="str">
        <f>IF(ISERROR(VLOOKUP($T85,任课!$D:$S,HLOOKUP(总课表!G85,任课!$F$1:$S$4,2,FALSE),FALSE)&amp;COLUMNS($V$1:Z$1)&amp;$U85),VLOOKUP(G85,组合课!$B:$D,3,FALSE)&amp;COLUMNS($V$1:Z$1)&amp;$U85,VLOOKUP($T85,任课!$D:$S,HLOOKUP(总课表!G85,任课!$F$1:$S$4,2,FALSE),FALSE)&amp;COLUMNS($V$1:Z$1)&amp;$U85)</f>
        <v>沈 静505</v>
      </c>
    </row>
    <row r="86" spans="1:26" ht="22.5" customHeight="1">
      <c r="A86" s="4">
        <v>106</v>
      </c>
      <c r="B86" s="45" t="s">
        <v>52</v>
      </c>
      <c r="C86" s="46" t="s">
        <v>265</v>
      </c>
      <c r="D86" s="46" t="s">
        <v>267</v>
      </c>
      <c r="E86" s="46" t="s">
        <v>262</v>
      </c>
      <c r="F86" s="46" t="s">
        <v>261</v>
      </c>
      <c r="G86" s="46" t="s">
        <v>266</v>
      </c>
      <c r="H86" s="47" t="e">
        <f>VLOOKUP($A86,#REF!,HLOOKUP(总课表!C86,#REF!,2,FALSE),FALSE)</f>
        <v>#REF!</v>
      </c>
      <c r="I86" s="47" t="e">
        <f>VLOOKUP($A86,#REF!,HLOOKUP(总课表!D86,#REF!,2,FALSE),FALSE)</f>
        <v>#REF!</v>
      </c>
      <c r="J86" s="47" t="e">
        <f>VLOOKUP($A86,#REF!,HLOOKUP(总课表!E86,#REF!,2,FALSE),FALSE)</f>
        <v>#REF!</v>
      </c>
      <c r="K86" s="47" t="e">
        <f>VLOOKUP($A86,#REF!,HLOOKUP(总课表!F86,#REF!,2,FALSE),FALSE)</f>
        <v>#REF!</v>
      </c>
      <c r="L86" s="47" t="e">
        <f>VLOOKUP($A86,#REF!,HLOOKUP(总课表!G86,#REF!,2,FALSE),FALSE)</f>
        <v>#REF!</v>
      </c>
      <c r="M86" s="47" t="str">
        <f>IF(ISERROR(FIND(#REF!,H86)),"",IF(FIND(#REF!,H86)&lt;&gt;0,#REF!&amp;COLUMNS(总课表!$M$3:M$3)&amp;总课表!$B86,""))</f>
        <v/>
      </c>
      <c r="N86" s="47" t="str">
        <f>IF(ISERROR(FIND(#REF!,I86)),"",IF(FIND(#REF!,I86)&lt;&gt;0,#REF!&amp;COLUMNS(总课表!$M$3:N$3)&amp;总课表!$B86,""))</f>
        <v/>
      </c>
      <c r="O86" s="47" t="str">
        <f>IF(ISERROR(FIND(#REF!,J86)),"",IF(FIND(#REF!,J86)&lt;&gt;0,#REF!&amp;COLUMNS(总课表!$M$3:O$3)&amp;总课表!$B86,""))</f>
        <v/>
      </c>
      <c r="P86" s="47" t="str">
        <f>IF(ISERROR(FIND(#REF!,K86)),"",IF(FIND(#REF!,K86)&lt;&gt;0,#REF!&amp;COLUMNS(总课表!$M$3:P$3)&amp;总课表!$B86,""))</f>
        <v/>
      </c>
      <c r="Q86" s="47" t="str">
        <f>IF(ISERROR(FIND(#REF!,L86)),"",IF(FIND(#REF!,L86)&lt;&gt;0,#REF!&amp;COLUMNS(总课表!$M$3:Q$3)&amp;总课表!$B86,""))</f>
        <v/>
      </c>
      <c r="T86" s="4">
        <v>106</v>
      </c>
      <c r="U86" s="45" t="s">
        <v>52</v>
      </c>
      <c r="V86" s="59" t="e">
        <f>IF(ISERROR(VLOOKUP($T86,任课!$D:$S,HLOOKUP(总课表!C86,任课!$F$1:$S$4,2,FALSE),FALSE)&amp;COLUMNS($V$1:V$1)&amp;$U86),VLOOKUP(C86,组合课!$B:$D,3,FALSE)&amp;COLUMNS($V$1:V$1)&amp;$U86,VLOOKUP($T86,任课!$D:$S,HLOOKUP(总课表!C86,任课!$F$1:$S$4,2,FALSE),FALSE)&amp;COLUMNS($V$1:V$1)&amp;$U86)</f>
        <v>#N/A</v>
      </c>
      <c r="W86" s="59" t="str">
        <f>IF(ISERROR(VLOOKUP($T86,任课!$D:$S,HLOOKUP(总课表!D86,任课!$F$1:$S$4,2,FALSE),FALSE)&amp;COLUMNS($V$1:W$1)&amp;$U86),VLOOKUP(D86,组合课!$B:$D,3,FALSE)&amp;COLUMNS($V$1:W$1)&amp;$U86,VLOOKUP($T86,任课!$D:$S,HLOOKUP(总课表!D86,任课!$F$1:$S$4,2,FALSE),FALSE)&amp;COLUMNS($V$1:W$1)&amp;$U86)</f>
        <v>沈 静206</v>
      </c>
      <c r="X86" s="59" t="str">
        <f>IF(ISERROR(VLOOKUP($T86,任课!$D:$S,HLOOKUP(总课表!E86,任课!$F$1:$S$4,2,FALSE),FALSE)&amp;COLUMNS($V$1:X$1)&amp;$U86),VLOOKUP(E86,组合课!$B:$D,3,FALSE)&amp;COLUMNS($V$1:X$1)&amp;$U86,VLOOKUP($T86,任课!$D:$S,HLOOKUP(总课表!E86,任课!$F$1:$S$4,2,FALSE),FALSE)&amp;COLUMNS($V$1:X$1)&amp;$U86)</f>
        <v>陆 虹306</v>
      </c>
      <c r="Y86" s="59" t="str">
        <f>IF(ISERROR(VLOOKUP($T86,任课!$D:$S,HLOOKUP(总课表!F86,任课!$F$1:$S$4,2,FALSE),FALSE)&amp;COLUMNS($V$1:Y$1)&amp;$U86),VLOOKUP(F86,组合课!$B:$D,3,FALSE)&amp;COLUMNS($V$1:Y$1)&amp;$U86,VLOOKUP($T86,任课!$D:$S,HLOOKUP(总课表!F86,任课!$F$1:$S$4,2,FALSE),FALSE)&amp;COLUMNS($V$1:Y$1)&amp;$U86)</f>
        <v>汪 俊406</v>
      </c>
      <c r="Z86" s="59" t="str">
        <f>IF(ISERROR(VLOOKUP($T86,任课!$D:$S,HLOOKUP(总课表!G86,任课!$F$1:$S$4,2,FALSE),FALSE)&amp;COLUMNS($V$1:Z$1)&amp;$U86),VLOOKUP(G86,组合课!$B:$D,3,FALSE)&amp;COLUMNS($V$1:Z$1)&amp;$U86,VLOOKUP($T86,任课!$D:$S,HLOOKUP(总课表!G86,任课!$F$1:$S$4,2,FALSE),FALSE)&amp;COLUMNS($V$1:Z$1)&amp;$U86)</f>
        <v>朱根林506</v>
      </c>
    </row>
    <row r="87" spans="1:26" ht="22.5" customHeight="1">
      <c r="A87" s="4">
        <v>106</v>
      </c>
      <c r="B87" s="45" t="s">
        <v>53</v>
      </c>
      <c r="C87" s="46" t="s">
        <v>284</v>
      </c>
      <c r="D87" s="46" t="s">
        <v>262</v>
      </c>
      <c r="E87" s="46" t="s">
        <v>271</v>
      </c>
      <c r="F87" s="46" t="s">
        <v>266</v>
      </c>
      <c r="G87" s="46" t="s">
        <v>259</v>
      </c>
      <c r="H87" s="47" t="e">
        <f>VLOOKUP($A87,#REF!,HLOOKUP(总课表!C87,#REF!,2,FALSE),FALSE)</f>
        <v>#REF!</v>
      </c>
      <c r="I87" s="47" t="e">
        <f>VLOOKUP($A87,#REF!,HLOOKUP(总课表!D87,#REF!,2,FALSE),FALSE)</f>
        <v>#REF!</v>
      </c>
      <c r="J87" s="47" t="e">
        <f>VLOOKUP($A87,#REF!,HLOOKUP(总课表!E87,#REF!,2,FALSE),FALSE)</f>
        <v>#REF!</v>
      </c>
      <c r="K87" s="47" t="e">
        <f>VLOOKUP($A87,#REF!,HLOOKUP(总课表!F87,#REF!,2,FALSE),FALSE)</f>
        <v>#REF!</v>
      </c>
      <c r="L87" s="47" t="e">
        <f>VLOOKUP($A87,#REF!,HLOOKUP(总课表!G87,#REF!,2,FALSE),FALSE)</f>
        <v>#REF!</v>
      </c>
      <c r="M87" s="47" t="str">
        <f>IF(ISERROR(FIND(#REF!,H87)),"",IF(FIND(#REF!,H87)&lt;&gt;0,#REF!&amp;COLUMNS(总课表!$M$3:M$3)&amp;总课表!$B87,""))</f>
        <v/>
      </c>
      <c r="N87" s="47" t="str">
        <f>IF(ISERROR(FIND(#REF!,I87)),"",IF(FIND(#REF!,I87)&lt;&gt;0,#REF!&amp;COLUMNS(总课表!$M$3:N$3)&amp;总课表!$B87,""))</f>
        <v/>
      </c>
      <c r="O87" s="47" t="str">
        <f>IF(ISERROR(FIND(#REF!,J87)),"",IF(FIND(#REF!,J87)&lt;&gt;0,#REF!&amp;COLUMNS(总课表!$M$3:O$3)&amp;总课表!$B87,""))</f>
        <v/>
      </c>
      <c r="P87" s="47" t="str">
        <f>IF(ISERROR(FIND(#REF!,K87)),"",IF(FIND(#REF!,K87)&lt;&gt;0,#REF!&amp;COLUMNS(总课表!$M$3:P$3)&amp;总课表!$B87,""))</f>
        <v/>
      </c>
      <c r="Q87" s="47" t="str">
        <f>IF(ISERROR(FIND(#REF!,L87)),"",IF(FIND(#REF!,L87)&lt;&gt;0,#REF!&amp;COLUMNS(总课表!$M$3:Q$3)&amp;总课表!$B87,""))</f>
        <v/>
      </c>
      <c r="T87" s="4">
        <v>106</v>
      </c>
      <c r="U87" s="45" t="s">
        <v>53</v>
      </c>
      <c r="V87" s="59" t="str">
        <f>IF(ISERROR(VLOOKUP($T87,任课!$D:$S,HLOOKUP(总课表!C87,任课!$F$1:$S$4,2,FALSE),FALSE)&amp;COLUMNS($V$1:V$1)&amp;$U87),VLOOKUP(C87,组合课!$B:$D,3,FALSE)&amp;COLUMNS($V$1:V$1)&amp;$U87,VLOOKUP($T87,任课!$D:$S,HLOOKUP(总课表!C87,任课!$F$1:$S$4,2,FALSE),FALSE)&amp;COLUMNS($V$1:V$1)&amp;$U87)</f>
        <v>蔡文清郑傲翾107</v>
      </c>
      <c r="W87" s="59" t="str">
        <f>IF(ISERROR(VLOOKUP($T87,任课!$D:$S,HLOOKUP(总课表!D87,任课!$F$1:$S$4,2,FALSE),FALSE)&amp;COLUMNS($V$1:W$1)&amp;$U87),VLOOKUP(D87,组合课!$B:$D,3,FALSE)&amp;COLUMNS($V$1:W$1)&amp;$U87,VLOOKUP($T87,任课!$D:$S,HLOOKUP(总课表!D87,任课!$F$1:$S$4,2,FALSE),FALSE)&amp;COLUMNS($V$1:W$1)&amp;$U87)</f>
        <v>陆 虹207</v>
      </c>
      <c r="X87" s="59" t="str">
        <f>IF(ISERROR(VLOOKUP($T87,任课!$D:$S,HLOOKUP(总课表!E87,任课!$F$1:$S$4,2,FALSE),FALSE)&amp;COLUMNS($V$1:X$1)&amp;$U87),VLOOKUP(E87,组合课!$B:$D,3,FALSE)&amp;COLUMNS($V$1:X$1)&amp;$U87,VLOOKUP($T87,任课!$D:$S,HLOOKUP(总课表!E87,任课!$F$1:$S$4,2,FALSE),FALSE)&amp;COLUMNS($V$1:X$1)&amp;$U87)</f>
        <v>张海霞307</v>
      </c>
      <c r="Y87" s="59" t="str">
        <f>IF(ISERROR(VLOOKUP($T87,任课!$D:$S,HLOOKUP(总课表!F87,任课!$F$1:$S$4,2,FALSE),FALSE)&amp;COLUMNS($V$1:Y$1)&amp;$U87),VLOOKUP(F87,组合课!$B:$D,3,FALSE)&amp;COLUMNS($V$1:Y$1)&amp;$U87,VLOOKUP($T87,任课!$D:$S,HLOOKUP(总课表!F87,任课!$F$1:$S$4,2,FALSE),FALSE)&amp;COLUMNS($V$1:Y$1)&amp;$U87)</f>
        <v>朱根林407</v>
      </c>
      <c r="Z87" s="59" t="str">
        <f>IF(ISERROR(VLOOKUP($T87,任课!$D:$S,HLOOKUP(总课表!G87,任课!$F$1:$S$4,2,FALSE),FALSE)&amp;COLUMNS($V$1:Z$1)&amp;$U87),VLOOKUP(G87,组合课!$B:$D,3,FALSE)&amp;COLUMNS($V$1:Z$1)&amp;$U87,VLOOKUP($T87,任课!$D:$S,HLOOKUP(总课表!G87,任课!$F$1:$S$4,2,FALSE),FALSE)&amp;COLUMNS($V$1:Z$1)&amp;$U87)</f>
        <v>沈玉根507</v>
      </c>
    </row>
    <row r="88" spans="1:26" ht="22.5" customHeight="1">
      <c r="A88" s="4">
        <v>106</v>
      </c>
      <c r="B88" s="45" t="s">
        <v>54</v>
      </c>
      <c r="C88" s="46" t="s">
        <v>269</v>
      </c>
      <c r="D88" s="46" t="s">
        <v>262</v>
      </c>
      <c r="E88" s="46" t="s">
        <v>259</v>
      </c>
      <c r="F88" s="46" t="s">
        <v>283</v>
      </c>
      <c r="G88" s="46" t="s">
        <v>259</v>
      </c>
      <c r="H88" s="47" t="e">
        <f>VLOOKUP($A88,#REF!,HLOOKUP(总课表!C88,#REF!,2,FALSE),FALSE)</f>
        <v>#REF!</v>
      </c>
      <c r="I88" s="47" t="e">
        <f>VLOOKUP($A88,#REF!,HLOOKUP(总课表!D88,#REF!,2,FALSE),FALSE)</f>
        <v>#REF!</v>
      </c>
      <c r="J88" s="47" t="e">
        <f>VLOOKUP($A88,#REF!,HLOOKUP(总课表!E88,#REF!,2,FALSE),FALSE)</f>
        <v>#REF!</v>
      </c>
      <c r="K88" s="47" t="e">
        <f>VLOOKUP($A88,#REF!,HLOOKUP(总课表!F88,#REF!,2,FALSE),FALSE)</f>
        <v>#REF!</v>
      </c>
      <c r="L88" s="47" t="e">
        <f>VLOOKUP($A88,#REF!,HLOOKUP(总课表!G88,#REF!,2,FALSE),FALSE)</f>
        <v>#REF!</v>
      </c>
      <c r="M88" s="47" t="str">
        <f>IF(ISERROR(FIND(#REF!,H88)),"",IF(FIND(#REF!,H88)&lt;&gt;0,#REF!&amp;COLUMNS(总课表!$M$3:M$3)&amp;总课表!$B88,""))</f>
        <v/>
      </c>
      <c r="N88" s="47" t="str">
        <f>IF(ISERROR(FIND(#REF!,I88)),"",IF(FIND(#REF!,I88)&lt;&gt;0,#REF!&amp;COLUMNS(总课表!$M$3:N$3)&amp;总课表!$B88,""))</f>
        <v/>
      </c>
      <c r="O88" s="47" t="str">
        <f>IF(ISERROR(FIND(#REF!,J88)),"",IF(FIND(#REF!,J88)&lt;&gt;0,#REF!&amp;COLUMNS(总课表!$M$3:O$3)&amp;总课表!$B88,""))</f>
        <v/>
      </c>
      <c r="P88" s="47" t="str">
        <f>IF(ISERROR(FIND(#REF!,K88)),"",IF(FIND(#REF!,K88)&lt;&gt;0,#REF!&amp;COLUMNS(总课表!$M$3:P$3)&amp;总课表!$B88,""))</f>
        <v/>
      </c>
      <c r="Q88" s="47" t="str">
        <f>IF(ISERROR(FIND(#REF!,L88)),"",IF(FIND(#REF!,L88)&lt;&gt;0,#REF!&amp;COLUMNS(总课表!$M$3:Q$3)&amp;总课表!$B88,""))</f>
        <v/>
      </c>
      <c r="T88" s="4">
        <v>106</v>
      </c>
      <c r="U88" s="45" t="s">
        <v>54</v>
      </c>
      <c r="V88" s="59" t="str">
        <f>IF(ISERROR(VLOOKUP($T88,任课!$D:$S,HLOOKUP(总课表!C88,任课!$F$1:$S$4,2,FALSE),FALSE)&amp;COLUMNS($V$1:V$1)&amp;$U88),VLOOKUP(C88,组合课!$B:$D,3,FALSE)&amp;COLUMNS($V$1:V$1)&amp;$U88,VLOOKUP($T88,任课!$D:$S,HLOOKUP(总课表!C88,任课!$F$1:$S$4,2,FALSE),FALSE)&amp;COLUMNS($V$1:V$1)&amp;$U88)</f>
        <v>李科露108</v>
      </c>
      <c r="W88" s="59" t="str">
        <f>IF(ISERROR(VLOOKUP($T88,任课!$D:$S,HLOOKUP(总课表!D88,任课!$F$1:$S$4,2,FALSE),FALSE)&amp;COLUMNS($V$1:W$1)&amp;$U88),VLOOKUP(D88,组合课!$B:$D,3,FALSE)&amp;COLUMNS($V$1:W$1)&amp;$U88,VLOOKUP($T88,任课!$D:$S,HLOOKUP(总课表!D88,任课!$F$1:$S$4,2,FALSE),FALSE)&amp;COLUMNS($V$1:W$1)&amp;$U88)</f>
        <v>陆 虹208</v>
      </c>
      <c r="X88" s="59" t="str">
        <f>IF(ISERROR(VLOOKUP($T88,任课!$D:$S,HLOOKUP(总课表!E88,任课!$F$1:$S$4,2,FALSE),FALSE)&amp;COLUMNS($V$1:X$1)&amp;$U88),VLOOKUP(E88,组合课!$B:$D,3,FALSE)&amp;COLUMNS($V$1:X$1)&amp;$U88,VLOOKUP($T88,任课!$D:$S,HLOOKUP(总课表!E88,任课!$F$1:$S$4,2,FALSE),FALSE)&amp;COLUMNS($V$1:X$1)&amp;$U88)</f>
        <v>沈玉根308</v>
      </c>
      <c r="Y88" s="59" t="e">
        <f>IF(ISERROR(VLOOKUP($T88,任课!$D:$S,HLOOKUP(总课表!F88,任课!$F$1:$S$4,2,FALSE),FALSE)&amp;COLUMNS($V$1:Y$1)&amp;$U88),VLOOKUP(F88,组合课!$B:$D,3,FALSE)&amp;COLUMNS($V$1:Y$1)&amp;$U88,VLOOKUP($T88,任课!$D:$S,HLOOKUP(总课表!F88,任课!$F$1:$S$4,2,FALSE),FALSE)&amp;COLUMNS($V$1:Y$1)&amp;$U88)</f>
        <v>#N/A</v>
      </c>
      <c r="Z88" s="59" t="str">
        <f>IF(ISERROR(VLOOKUP($T88,任课!$D:$S,HLOOKUP(总课表!G88,任课!$F$1:$S$4,2,FALSE),FALSE)&amp;COLUMNS($V$1:Z$1)&amp;$U88),VLOOKUP(G88,组合课!$B:$D,3,FALSE)&amp;COLUMNS($V$1:Z$1)&amp;$U88,VLOOKUP($T88,任课!$D:$S,HLOOKUP(总课表!G88,任课!$F$1:$S$4,2,FALSE),FALSE)&amp;COLUMNS($V$1:Z$1)&amp;$U88)</f>
        <v>沈玉根508</v>
      </c>
    </row>
    <row r="89" spans="1:26" ht="22.5" customHeight="1">
      <c r="A89" s="4">
        <v>106</v>
      </c>
      <c r="B89" s="45" t="s">
        <v>55</v>
      </c>
      <c r="C89" s="46" t="s">
        <v>270</v>
      </c>
      <c r="D89" s="46" t="s">
        <v>261</v>
      </c>
      <c r="E89" s="46" t="s">
        <v>259</v>
      </c>
      <c r="F89" s="46" t="s">
        <v>267</v>
      </c>
      <c r="G89" s="46" t="s">
        <v>268</v>
      </c>
      <c r="H89" s="47" t="e">
        <f>VLOOKUP($A89,#REF!,HLOOKUP(总课表!C89,#REF!,2,FALSE),FALSE)</f>
        <v>#REF!</v>
      </c>
      <c r="I89" s="47" t="e">
        <f>VLOOKUP($A89,#REF!,HLOOKUP(总课表!D89,#REF!,2,FALSE),FALSE)</f>
        <v>#REF!</v>
      </c>
      <c r="J89" s="47" t="e">
        <f>VLOOKUP($A89,#REF!,HLOOKUP(总课表!E89,#REF!,2,FALSE),FALSE)</f>
        <v>#REF!</v>
      </c>
      <c r="K89" s="47" t="e">
        <f>VLOOKUP($A89,#REF!,HLOOKUP(总课表!F89,#REF!,2,FALSE),FALSE)</f>
        <v>#REF!</v>
      </c>
      <c r="L89" s="47" t="e">
        <f>VLOOKUP($A89,#REF!,HLOOKUP(总课表!G89,#REF!,2,FALSE),FALSE)</f>
        <v>#REF!</v>
      </c>
      <c r="M89" s="47" t="str">
        <f>IF(ISERROR(FIND(#REF!,H89)),"",IF(FIND(#REF!,H89)&lt;&gt;0,#REF!&amp;COLUMNS(总课表!$M$3:M$3)&amp;总课表!$B89,""))</f>
        <v/>
      </c>
      <c r="N89" s="47" t="str">
        <f>IF(ISERROR(FIND(#REF!,I89)),"",IF(FIND(#REF!,I89)&lt;&gt;0,#REF!&amp;COLUMNS(总课表!$M$3:N$3)&amp;总课表!$B89,""))</f>
        <v/>
      </c>
      <c r="O89" s="47" t="str">
        <f>IF(ISERROR(FIND(#REF!,J89)),"",IF(FIND(#REF!,J89)&lt;&gt;0,#REF!&amp;COLUMNS(总课表!$M$3:O$3)&amp;总课表!$B89,""))</f>
        <v/>
      </c>
      <c r="P89" s="47" t="str">
        <f>IF(ISERROR(FIND(#REF!,K89)),"",IF(FIND(#REF!,K89)&lt;&gt;0,#REF!&amp;COLUMNS(总课表!$M$3:P$3)&amp;总课表!$B89,""))</f>
        <v/>
      </c>
      <c r="Q89" s="47" t="str">
        <f>IF(ISERROR(FIND(#REF!,L89)),"",IF(FIND(#REF!,L89)&lt;&gt;0,#REF!&amp;COLUMNS(总课表!$M$3:Q$3)&amp;总课表!$B89,""))</f>
        <v/>
      </c>
      <c r="T89" s="4">
        <v>106</v>
      </c>
      <c r="U89" s="45" t="s">
        <v>55</v>
      </c>
      <c r="V89" s="59" t="str">
        <f>IF(ISERROR(VLOOKUP($T89,任课!$D:$S,HLOOKUP(总课表!C89,任课!$F$1:$S$4,2,FALSE),FALSE)&amp;COLUMNS($V$1:V$1)&amp;$U89),VLOOKUP(C89,组合课!$B:$D,3,FALSE)&amp;COLUMNS($V$1:V$1)&amp;$U89,VLOOKUP($T89,任课!$D:$S,HLOOKUP(总课表!C89,任课!$F$1:$S$4,2,FALSE),FALSE)&amp;COLUMNS($V$1:V$1)&amp;$U89)</f>
        <v>沈 静109</v>
      </c>
      <c r="W89" s="59" t="str">
        <f>IF(ISERROR(VLOOKUP($T89,任课!$D:$S,HLOOKUP(总课表!D89,任课!$F$1:$S$4,2,FALSE),FALSE)&amp;COLUMNS($V$1:W$1)&amp;$U89),VLOOKUP(D89,组合课!$B:$D,3,FALSE)&amp;COLUMNS($V$1:W$1)&amp;$U89,VLOOKUP($T89,任课!$D:$S,HLOOKUP(总课表!D89,任课!$F$1:$S$4,2,FALSE),FALSE)&amp;COLUMNS($V$1:W$1)&amp;$U89)</f>
        <v>汪 俊209</v>
      </c>
      <c r="X89" s="59" t="str">
        <f>IF(ISERROR(VLOOKUP($T89,任课!$D:$S,HLOOKUP(总课表!E89,任课!$F$1:$S$4,2,FALSE),FALSE)&amp;COLUMNS($V$1:X$1)&amp;$U89),VLOOKUP(E89,组合课!$B:$D,3,FALSE)&amp;COLUMNS($V$1:X$1)&amp;$U89,VLOOKUP($T89,任课!$D:$S,HLOOKUP(总课表!E89,任课!$F$1:$S$4,2,FALSE),FALSE)&amp;COLUMNS($V$1:X$1)&amp;$U89)</f>
        <v>沈玉根309</v>
      </c>
      <c r="Y89" s="59" t="str">
        <f>IF(ISERROR(VLOOKUP($T89,任课!$D:$S,HLOOKUP(总课表!F89,任课!$F$1:$S$4,2,FALSE),FALSE)&amp;COLUMNS($V$1:Y$1)&amp;$U89),VLOOKUP(F89,组合课!$B:$D,3,FALSE)&amp;COLUMNS($V$1:Y$1)&amp;$U89,VLOOKUP($T89,任课!$D:$S,HLOOKUP(总课表!F89,任课!$F$1:$S$4,2,FALSE),FALSE)&amp;COLUMNS($V$1:Y$1)&amp;$U89)</f>
        <v>沈 静409</v>
      </c>
      <c r="Z89" s="59" t="str">
        <f>IF(ISERROR(VLOOKUP($T89,任课!$D:$S,HLOOKUP(总课表!G89,任课!$F$1:$S$4,2,FALSE),FALSE)&amp;COLUMNS($V$1:Z$1)&amp;$U89),VLOOKUP(G89,组合课!$B:$D,3,FALSE)&amp;COLUMNS($V$1:Z$1)&amp;$U89,VLOOKUP($T89,任课!$D:$S,HLOOKUP(总课表!G89,任课!$F$1:$S$4,2,FALSE),FALSE)&amp;COLUMNS($V$1:Z$1)&amp;$U89)</f>
        <v>邹德安509</v>
      </c>
    </row>
    <row r="90" spans="1:26" ht="22.5" customHeight="1">
      <c r="A90" s="4">
        <v>106</v>
      </c>
      <c r="B90" s="45" t="s">
        <v>56</v>
      </c>
      <c r="C90" s="46" t="s">
        <v>266</v>
      </c>
      <c r="D90" s="46" t="s">
        <v>284</v>
      </c>
      <c r="E90" s="46" t="s">
        <v>269</v>
      </c>
      <c r="F90" s="46" t="s">
        <v>267</v>
      </c>
      <c r="G90" s="46" t="s">
        <v>272</v>
      </c>
      <c r="H90" s="47" t="e">
        <f>VLOOKUP($A90,#REF!,HLOOKUP(总课表!C90,#REF!,2,FALSE),FALSE)</f>
        <v>#REF!</v>
      </c>
      <c r="I90" s="47" t="e">
        <f>VLOOKUP($A90,#REF!,HLOOKUP(总课表!D90,#REF!,2,FALSE),FALSE)</f>
        <v>#REF!</v>
      </c>
      <c r="J90" s="47" t="e">
        <f>VLOOKUP($A90,#REF!,HLOOKUP(总课表!E90,#REF!,2,FALSE),FALSE)</f>
        <v>#REF!</v>
      </c>
      <c r="K90" s="47" t="e">
        <f>VLOOKUP($A90,#REF!,HLOOKUP(总课表!F90,#REF!,2,FALSE),FALSE)</f>
        <v>#REF!</v>
      </c>
      <c r="L90" s="47" t="e">
        <f>VLOOKUP($A90,#REF!,HLOOKUP(总课表!G90,#REF!,2,FALSE),FALSE)</f>
        <v>#REF!</v>
      </c>
      <c r="M90" s="47" t="str">
        <f>IF(ISERROR(FIND(#REF!,H90)),"",IF(FIND(#REF!,H90)&lt;&gt;0,#REF!&amp;COLUMNS(总课表!$M$3:M$3)&amp;总课表!$B90,""))</f>
        <v/>
      </c>
      <c r="N90" s="47" t="str">
        <f>IF(ISERROR(FIND(#REF!,I90)),"",IF(FIND(#REF!,I90)&lt;&gt;0,#REF!&amp;COLUMNS(总课表!$M$3:N$3)&amp;总课表!$B90,""))</f>
        <v/>
      </c>
      <c r="O90" s="47" t="str">
        <f>IF(ISERROR(FIND(#REF!,J90)),"",IF(FIND(#REF!,J90)&lt;&gt;0,#REF!&amp;COLUMNS(总课表!$M$3:O$3)&amp;总课表!$B90,""))</f>
        <v/>
      </c>
      <c r="P90" s="47" t="str">
        <f>IF(ISERROR(FIND(#REF!,K90)),"",IF(FIND(#REF!,K90)&lt;&gt;0,#REF!&amp;COLUMNS(总课表!$M$3:P$3)&amp;总课表!$B90,""))</f>
        <v/>
      </c>
      <c r="Q90" s="47" t="str">
        <f>IF(ISERROR(FIND(#REF!,L90)),"",IF(FIND(#REF!,L90)&lt;&gt;0,#REF!&amp;COLUMNS(总课表!$M$3:Q$3)&amp;总课表!$B90,""))</f>
        <v/>
      </c>
      <c r="T90" s="4">
        <v>106</v>
      </c>
      <c r="U90" s="45" t="s">
        <v>56</v>
      </c>
      <c r="V90" s="59" t="str">
        <f>IF(ISERROR(VLOOKUP($T90,任课!$D:$S,HLOOKUP(总课表!C90,任课!$F$1:$S$4,2,FALSE),FALSE)&amp;COLUMNS($V$1:V$1)&amp;$U90),VLOOKUP(C90,组合课!$B:$D,3,FALSE)&amp;COLUMNS($V$1:V$1)&amp;$U90,VLOOKUP($T90,任课!$D:$S,HLOOKUP(总课表!C90,任课!$F$1:$S$4,2,FALSE),FALSE)&amp;COLUMNS($V$1:V$1)&amp;$U90)</f>
        <v>朱根林110</v>
      </c>
      <c r="W90" s="59" t="str">
        <f>IF(ISERROR(VLOOKUP($T90,任课!$D:$S,HLOOKUP(总课表!D90,任课!$F$1:$S$4,2,FALSE),FALSE)&amp;COLUMNS($V$1:W$1)&amp;$U90),VLOOKUP(D90,组合课!$B:$D,3,FALSE)&amp;COLUMNS($V$1:W$1)&amp;$U90,VLOOKUP($T90,任课!$D:$S,HLOOKUP(总课表!D90,任课!$F$1:$S$4,2,FALSE),FALSE)&amp;COLUMNS($V$1:W$1)&amp;$U90)</f>
        <v>蔡文清郑傲翾210</v>
      </c>
      <c r="X90" s="59" t="str">
        <f>IF(ISERROR(VLOOKUP($T90,任课!$D:$S,HLOOKUP(总课表!E90,任课!$F$1:$S$4,2,FALSE),FALSE)&amp;COLUMNS($V$1:X$1)&amp;$U90),VLOOKUP(E90,组合课!$B:$D,3,FALSE)&amp;COLUMNS($V$1:X$1)&amp;$U90,VLOOKUP($T90,任课!$D:$S,HLOOKUP(总课表!E90,任课!$F$1:$S$4,2,FALSE),FALSE)&amp;COLUMNS($V$1:X$1)&amp;$U90)</f>
        <v>李科露310</v>
      </c>
      <c r="Y90" s="59" t="str">
        <f>IF(ISERROR(VLOOKUP($T90,任课!$D:$S,HLOOKUP(总课表!F90,任课!$F$1:$S$4,2,FALSE),FALSE)&amp;COLUMNS($V$1:Y$1)&amp;$U90),VLOOKUP(F90,组合课!$B:$D,3,FALSE)&amp;COLUMNS($V$1:Y$1)&amp;$U90,VLOOKUP($T90,任课!$D:$S,HLOOKUP(总课表!F90,任课!$F$1:$S$4,2,FALSE),FALSE)&amp;COLUMNS($V$1:Y$1)&amp;$U90)</f>
        <v>沈 静410</v>
      </c>
      <c r="Z90" s="59" t="e">
        <f>IF(ISERROR(VLOOKUP($T90,任课!$D:$S,HLOOKUP(总课表!G90,任课!$F$1:$S$4,2,FALSE),FALSE)&amp;COLUMNS($V$1:Z$1)&amp;$U90),VLOOKUP(G90,组合课!$B:$D,3,FALSE)&amp;COLUMNS($V$1:Z$1)&amp;$U90,VLOOKUP($T90,任课!$D:$S,HLOOKUP(总课表!G90,任课!$F$1:$S$4,2,FALSE),FALSE)&amp;COLUMNS($V$1:Z$1)&amp;$U90)</f>
        <v>#N/A</v>
      </c>
    </row>
    <row r="91" spans="1:26" ht="22.5" customHeight="1">
      <c r="A91" s="48"/>
      <c r="B91" s="49"/>
      <c r="C91" s="50"/>
      <c r="D91" s="50"/>
      <c r="E91" s="50"/>
      <c r="F91" s="50"/>
      <c r="G91" s="51">
        <v>44258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T91" s="48"/>
      <c r="U91" s="49"/>
      <c r="V91" s="50"/>
      <c r="W91" s="50"/>
      <c r="X91" s="50"/>
      <c r="Y91" s="50"/>
      <c r="Z91" s="51">
        <v>44258</v>
      </c>
    </row>
    <row r="92" spans="1:26" ht="22.5" customHeight="1">
      <c r="A92" s="48"/>
      <c r="B92" s="49"/>
      <c r="C92" s="50"/>
      <c r="D92" s="50"/>
      <c r="E92" s="50"/>
      <c r="F92" s="50"/>
      <c r="G92" s="50"/>
      <c r="H92" s="47"/>
      <c r="I92" s="47"/>
      <c r="J92" s="47"/>
      <c r="K92" s="47"/>
      <c r="L92" s="47"/>
      <c r="M92" s="47"/>
      <c r="N92" s="47"/>
      <c r="O92" s="47"/>
      <c r="P92" s="47"/>
      <c r="Q92" s="47"/>
      <c r="T92" s="48"/>
      <c r="U92" s="49"/>
      <c r="V92" s="50"/>
      <c r="W92" s="50"/>
      <c r="X92" s="50"/>
      <c r="Y92" s="50"/>
      <c r="Z92" s="50"/>
    </row>
    <row r="93" spans="1:26" ht="22.5" customHeight="1">
      <c r="A93" s="48"/>
      <c r="B93" s="49"/>
      <c r="C93" s="50"/>
      <c r="D93" s="50"/>
      <c r="E93" s="50"/>
      <c r="F93" s="50"/>
      <c r="G93" s="50"/>
      <c r="H93" s="47"/>
      <c r="I93" s="47"/>
      <c r="J93" s="47"/>
      <c r="K93" s="47"/>
      <c r="L93" s="47"/>
      <c r="M93" s="47"/>
      <c r="N93" s="47"/>
      <c r="O93" s="47"/>
      <c r="P93" s="47"/>
      <c r="Q93" s="47"/>
      <c r="T93" s="48"/>
      <c r="U93" s="49"/>
      <c r="V93" s="50"/>
      <c r="W93" s="50"/>
      <c r="X93" s="50"/>
      <c r="Y93" s="50"/>
      <c r="Z93" s="50"/>
    </row>
    <row r="94" spans="1:26" ht="22.5" customHeight="1">
      <c r="A94" s="48"/>
      <c r="H94" s="47"/>
      <c r="I94" s="47"/>
      <c r="J94" s="47"/>
      <c r="K94" s="47"/>
      <c r="L94" s="47"/>
      <c r="M94" s="47"/>
      <c r="N94" s="47"/>
      <c r="O94" s="47"/>
      <c r="P94" s="47"/>
      <c r="Q94" s="47"/>
      <c r="T94" s="48"/>
    </row>
    <row r="95" spans="1:26" ht="22.5" customHeight="1">
      <c r="A95" s="48"/>
      <c r="B95" s="103" t="s">
        <v>288</v>
      </c>
      <c r="C95" s="103"/>
      <c r="D95" s="103"/>
      <c r="E95" s="103"/>
      <c r="F95" s="103"/>
      <c r="G95" s="103"/>
      <c r="H95" s="47"/>
      <c r="I95" s="47"/>
      <c r="J95" s="47"/>
      <c r="K95" s="47"/>
      <c r="L95" s="47"/>
      <c r="M95" s="47"/>
      <c r="N95" s="47"/>
      <c r="O95" s="47"/>
      <c r="P95" s="47"/>
      <c r="Q95" s="47"/>
      <c r="T95" s="48"/>
      <c r="U95" s="102" t="s">
        <v>289</v>
      </c>
      <c r="V95" s="103"/>
      <c r="W95" s="103"/>
      <c r="X95" s="103"/>
      <c r="Y95" s="103"/>
      <c r="Z95" s="103"/>
    </row>
    <row r="96" spans="1:26" ht="22.5" customHeight="1">
      <c r="A96" s="48"/>
      <c r="B96" s="53" t="s">
        <v>39</v>
      </c>
      <c r="C96" s="41" t="s">
        <v>40</v>
      </c>
      <c r="D96" s="41" t="s">
        <v>41</v>
      </c>
      <c r="E96" s="41" t="s">
        <v>42</v>
      </c>
      <c r="F96" s="41" t="s">
        <v>43</v>
      </c>
      <c r="G96" s="41" t="s">
        <v>44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T96" s="48"/>
      <c r="U96" s="53" t="s">
        <v>39</v>
      </c>
      <c r="V96" s="41" t="s">
        <v>40</v>
      </c>
      <c r="W96" s="41" t="s">
        <v>41</v>
      </c>
      <c r="X96" s="41" t="s">
        <v>42</v>
      </c>
      <c r="Y96" s="41" t="s">
        <v>43</v>
      </c>
      <c r="Z96" s="41" t="s">
        <v>44</v>
      </c>
    </row>
    <row r="97" spans="1:26" ht="22.5" customHeight="1">
      <c r="A97" s="48">
        <v>201</v>
      </c>
      <c r="B97" s="45" t="s">
        <v>45</v>
      </c>
      <c r="C97" s="46" t="s">
        <v>259</v>
      </c>
      <c r="D97" s="46" t="s">
        <v>263</v>
      </c>
      <c r="E97" s="46" t="s">
        <v>262</v>
      </c>
      <c r="F97" s="46" t="s">
        <v>263</v>
      </c>
      <c r="G97" s="46" t="s">
        <v>267</v>
      </c>
      <c r="H97" s="47" t="e">
        <f>VLOOKUP($A97,#REF!,HLOOKUP(总课表!C97,#REF!,2,FALSE),FALSE)</f>
        <v>#REF!</v>
      </c>
      <c r="I97" s="47" t="e">
        <f>VLOOKUP($A97,#REF!,HLOOKUP(总课表!D97,#REF!,2,FALSE),FALSE)</f>
        <v>#REF!</v>
      </c>
      <c r="J97" s="47" t="e">
        <f>VLOOKUP($A97,#REF!,HLOOKUP(总课表!E97,#REF!,2,FALSE),FALSE)</f>
        <v>#REF!</v>
      </c>
      <c r="K97" s="47" t="e">
        <f>VLOOKUP($A97,#REF!,HLOOKUP(总课表!F97,#REF!,2,FALSE),FALSE)</f>
        <v>#REF!</v>
      </c>
      <c r="L97" s="47" t="e">
        <f>VLOOKUP($A97,#REF!,HLOOKUP(总课表!G97,#REF!,2,FALSE),FALSE)</f>
        <v>#REF!</v>
      </c>
      <c r="M97" s="47" t="str">
        <f>IF(ISERROR(FIND(#REF!,H97)),"",IF(FIND(#REF!,H97)&lt;&gt;0,#REF!&amp;COLUMNS(总课表!$M$3:M$3)&amp;总课表!$B97,""))</f>
        <v/>
      </c>
      <c r="N97" s="47" t="str">
        <f>IF(ISERROR(FIND(#REF!,I97)),"",IF(FIND(#REF!,I97)&lt;&gt;0,#REF!&amp;COLUMNS(总课表!$M$3:N$3)&amp;总课表!$B97,""))</f>
        <v/>
      </c>
      <c r="O97" s="47" t="str">
        <f>IF(ISERROR(FIND(#REF!,J97)),"",IF(FIND(#REF!,J97)&lt;&gt;0,#REF!&amp;COLUMNS(总课表!$M$3:O$3)&amp;总课表!$B97,""))</f>
        <v/>
      </c>
      <c r="P97" s="47" t="str">
        <f>IF(ISERROR(FIND(#REF!,K97)),"",IF(FIND(#REF!,K97)&lt;&gt;0,#REF!&amp;COLUMNS(总课表!$M$3:P$3)&amp;总课表!$B97,""))</f>
        <v/>
      </c>
      <c r="Q97" s="47" t="str">
        <f>IF(ISERROR(FIND(#REF!,L97)),"",IF(FIND(#REF!,L97)&lt;&gt;0,#REF!&amp;COLUMNS(总课表!$M$3:Q$3)&amp;总课表!$B97,""))</f>
        <v/>
      </c>
      <c r="T97" s="48">
        <v>201</v>
      </c>
      <c r="U97" s="45" t="s">
        <v>45</v>
      </c>
      <c r="V97" s="59" t="str">
        <f>IF(ISERROR(VLOOKUP($T97,任课!$D:$S,HLOOKUP(总课表!C97,任课!$F$1:$S$4,2,FALSE),FALSE)&amp;COLUMNS($V$1:V$1)&amp;$U97),VLOOKUP(C97,组合课!$B:$D,3,FALSE)&amp;COLUMNS($V$1:V$1)&amp;$U97,VLOOKUP($T97,任课!$D:$S,HLOOKUP(总课表!C97,任课!$F$1:$S$4,2,FALSE),FALSE)&amp;COLUMNS($V$1:V$1)&amp;$U97)</f>
        <v>沈亚平101</v>
      </c>
      <c r="W97" s="59" t="str">
        <f>IF(ISERROR(VLOOKUP($T97,任课!$D:$S,HLOOKUP(总课表!D97,任课!$F$1:$S$4,2,FALSE),FALSE)&amp;COLUMNS($V$1:W$1)&amp;$U97),VLOOKUP(D97,组合课!$B:$D,3,FALSE)&amp;COLUMNS($V$1:W$1)&amp;$U97,VLOOKUP($T97,任课!$D:$S,HLOOKUP(总课表!D97,任课!$F$1:$S$4,2,FALSE),FALSE)&amp;COLUMNS($V$1:W$1)&amp;$U97)</f>
        <v>黄梅红201</v>
      </c>
      <c r="X97" s="59" t="str">
        <f>IF(ISERROR(VLOOKUP($T97,任课!$D:$S,HLOOKUP(总课表!E97,任课!$F$1:$S$4,2,FALSE),FALSE)&amp;COLUMNS($V$1:X$1)&amp;$U97),VLOOKUP(E97,组合课!$B:$D,3,FALSE)&amp;COLUMNS($V$1:X$1)&amp;$U97,VLOOKUP($T97,任课!$D:$S,HLOOKUP(总课表!E97,任课!$F$1:$S$4,2,FALSE),FALSE)&amp;COLUMNS($V$1:X$1)&amp;$U97)</f>
        <v>杨雯洁301</v>
      </c>
      <c r="Y97" s="59" t="str">
        <f>IF(ISERROR(VLOOKUP($T97,任课!$D:$S,HLOOKUP(总课表!F97,任课!$F$1:$S$4,2,FALSE),FALSE)&amp;COLUMNS($V$1:Y$1)&amp;$U97),VLOOKUP(F97,组合课!$B:$D,3,FALSE)&amp;COLUMNS($V$1:Y$1)&amp;$U97,VLOOKUP($T97,任课!$D:$S,HLOOKUP(总课表!F97,任课!$F$1:$S$4,2,FALSE),FALSE)&amp;COLUMNS($V$1:Y$1)&amp;$U97)</f>
        <v>黄梅红401</v>
      </c>
      <c r="Z97" s="59" t="str">
        <f>IF(ISERROR(VLOOKUP($T97,任课!$D:$S,HLOOKUP(总课表!G97,任课!$F$1:$S$4,2,FALSE),FALSE)&amp;COLUMNS($V$1:Z$1)&amp;$U97),VLOOKUP(G97,组合课!$B:$D,3,FALSE)&amp;COLUMNS($V$1:Z$1)&amp;$U97,VLOOKUP($T97,任课!$D:$S,HLOOKUP(总课表!G97,任课!$F$1:$S$4,2,FALSE),FALSE)&amp;COLUMNS($V$1:Z$1)&amp;$U97)</f>
        <v>陈青梅501</v>
      </c>
    </row>
    <row r="98" spans="1:26" ht="22.5" customHeight="1">
      <c r="A98" s="48">
        <v>201</v>
      </c>
      <c r="B98" s="45" t="s">
        <v>46</v>
      </c>
      <c r="C98" s="46" t="s">
        <v>259</v>
      </c>
      <c r="D98" s="46" t="s">
        <v>267</v>
      </c>
      <c r="E98" s="46" t="s">
        <v>262</v>
      </c>
      <c r="F98" s="46" t="s">
        <v>259</v>
      </c>
      <c r="G98" s="46" t="s">
        <v>267</v>
      </c>
      <c r="H98" s="47" t="e">
        <f>VLOOKUP($A98,#REF!,HLOOKUP(总课表!C98,#REF!,2,FALSE),FALSE)</f>
        <v>#REF!</v>
      </c>
      <c r="I98" s="47" t="e">
        <f>VLOOKUP($A98,#REF!,HLOOKUP(总课表!D98,#REF!,2,FALSE),FALSE)</f>
        <v>#REF!</v>
      </c>
      <c r="J98" s="47" t="e">
        <f>VLOOKUP($A98,#REF!,HLOOKUP(总课表!E98,#REF!,2,FALSE),FALSE)</f>
        <v>#REF!</v>
      </c>
      <c r="K98" s="47" t="e">
        <f>VLOOKUP($A98,#REF!,HLOOKUP(总课表!F98,#REF!,2,FALSE),FALSE)</f>
        <v>#REF!</v>
      </c>
      <c r="L98" s="47" t="e">
        <f>VLOOKUP($A98,#REF!,HLOOKUP(总课表!G98,#REF!,2,FALSE),FALSE)</f>
        <v>#REF!</v>
      </c>
      <c r="M98" s="47" t="str">
        <f>IF(ISERROR(FIND(#REF!,H98)),"",IF(FIND(#REF!,H98)&lt;&gt;0,#REF!&amp;COLUMNS(总课表!$M$3:M$3)&amp;总课表!$B98,""))</f>
        <v/>
      </c>
      <c r="N98" s="47" t="str">
        <f>IF(ISERROR(FIND(#REF!,I98)),"",IF(FIND(#REF!,I98)&lt;&gt;0,#REF!&amp;COLUMNS(总课表!$M$3:N$3)&amp;总课表!$B98,""))</f>
        <v/>
      </c>
      <c r="O98" s="47" t="str">
        <f>IF(ISERROR(FIND(#REF!,J98)),"",IF(FIND(#REF!,J98)&lt;&gt;0,#REF!&amp;COLUMNS(总课表!$M$3:O$3)&amp;总课表!$B98,""))</f>
        <v/>
      </c>
      <c r="P98" s="47" t="str">
        <f>IF(ISERROR(FIND(#REF!,K98)),"",IF(FIND(#REF!,K98)&lt;&gt;0,#REF!&amp;COLUMNS(总课表!$M$3:P$3)&amp;总课表!$B98,""))</f>
        <v/>
      </c>
      <c r="Q98" s="47" t="str">
        <f>IF(ISERROR(FIND(#REF!,L98)),"",IF(FIND(#REF!,L98)&lt;&gt;0,#REF!&amp;COLUMNS(总课表!$M$3:Q$3)&amp;总课表!$B98,""))</f>
        <v/>
      </c>
      <c r="T98" s="48">
        <v>201</v>
      </c>
      <c r="U98" s="45" t="s">
        <v>46</v>
      </c>
      <c r="V98" s="59" t="str">
        <f>IF(ISERROR(VLOOKUP($T98,任课!$D:$S,HLOOKUP(总课表!C98,任课!$F$1:$S$4,2,FALSE),FALSE)&amp;COLUMNS($V$1:V$1)&amp;$U98),VLOOKUP(C98,组合课!$B:$D,3,FALSE)&amp;COLUMNS($V$1:V$1)&amp;$U98,VLOOKUP($T98,任课!$D:$S,HLOOKUP(总课表!C98,任课!$F$1:$S$4,2,FALSE),FALSE)&amp;COLUMNS($V$1:V$1)&amp;$U98)</f>
        <v>沈亚平102</v>
      </c>
      <c r="W98" s="59" t="str">
        <f>IF(ISERROR(VLOOKUP($T98,任课!$D:$S,HLOOKUP(总课表!D98,任课!$F$1:$S$4,2,FALSE),FALSE)&amp;COLUMNS($V$1:W$1)&amp;$U98),VLOOKUP(D98,组合课!$B:$D,3,FALSE)&amp;COLUMNS($V$1:W$1)&amp;$U98,VLOOKUP($T98,任课!$D:$S,HLOOKUP(总课表!D98,任课!$F$1:$S$4,2,FALSE),FALSE)&amp;COLUMNS($V$1:W$1)&amp;$U98)</f>
        <v>陈青梅202</v>
      </c>
      <c r="X98" s="59" t="str">
        <f>IF(ISERROR(VLOOKUP($T98,任课!$D:$S,HLOOKUP(总课表!E98,任课!$F$1:$S$4,2,FALSE),FALSE)&amp;COLUMNS($V$1:X$1)&amp;$U98),VLOOKUP(E98,组合课!$B:$D,3,FALSE)&amp;COLUMNS($V$1:X$1)&amp;$U98,VLOOKUP($T98,任课!$D:$S,HLOOKUP(总课表!E98,任课!$F$1:$S$4,2,FALSE),FALSE)&amp;COLUMNS($V$1:X$1)&amp;$U98)</f>
        <v>杨雯洁302</v>
      </c>
      <c r="Y98" s="59" t="str">
        <f>IF(ISERROR(VLOOKUP($T98,任课!$D:$S,HLOOKUP(总课表!F98,任课!$F$1:$S$4,2,FALSE),FALSE)&amp;COLUMNS($V$1:Y$1)&amp;$U98),VLOOKUP(F98,组合课!$B:$D,3,FALSE)&amp;COLUMNS($V$1:Y$1)&amp;$U98,VLOOKUP($T98,任课!$D:$S,HLOOKUP(总课表!F98,任课!$F$1:$S$4,2,FALSE),FALSE)&amp;COLUMNS($V$1:Y$1)&amp;$U98)</f>
        <v>沈亚平402</v>
      </c>
      <c r="Z98" s="59" t="str">
        <f>IF(ISERROR(VLOOKUP($T98,任课!$D:$S,HLOOKUP(总课表!G98,任课!$F$1:$S$4,2,FALSE),FALSE)&amp;COLUMNS($V$1:Z$1)&amp;$U98),VLOOKUP(G98,组合课!$B:$D,3,FALSE)&amp;COLUMNS($V$1:Z$1)&amp;$U98,VLOOKUP($T98,任课!$D:$S,HLOOKUP(总课表!G98,任课!$F$1:$S$4,2,FALSE),FALSE)&amp;COLUMNS($V$1:Z$1)&amp;$U98)</f>
        <v>陈青梅502</v>
      </c>
    </row>
    <row r="99" spans="1:26" ht="22.5" customHeight="1">
      <c r="A99" s="48">
        <v>201</v>
      </c>
      <c r="B99" s="45" t="s">
        <v>47</v>
      </c>
      <c r="C99" s="46" t="s">
        <v>266</v>
      </c>
      <c r="D99" s="46" t="s">
        <v>267</v>
      </c>
      <c r="E99" s="46" t="s">
        <v>261</v>
      </c>
      <c r="F99" s="46" t="s">
        <v>259</v>
      </c>
      <c r="G99" s="46" t="s">
        <v>262</v>
      </c>
      <c r="H99" s="47" t="e">
        <f>VLOOKUP($A99,#REF!,HLOOKUP(总课表!C99,#REF!,2,FALSE),FALSE)</f>
        <v>#REF!</v>
      </c>
      <c r="I99" s="47" t="e">
        <f>VLOOKUP($A99,#REF!,HLOOKUP(总课表!D99,#REF!,2,FALSE),FALSE)</f>
        <v>#REF!</v>
      </c>
      <c r="J99" s="47" t="e">
        <f>VLOOKUP($A99,#REF!,HLOOKUP(总课表!E99,#REF!,2,FALSE),FALSE)</f>
        <v>#REF!</v>
      </c>
      <c r="K99" s="47" t="e">
        <f>VLOOKUP($A99,#REF!,HLOOKUP(总课表!F99,#REF!,2,FALSE),FALSE)</f>
        <v>#REF!</v>
      </c>
      <c r="L99" s="47" t="e">
        <f>VLOOKUP($A99,#REF!,HLOOKUP(总课表!G99,#REF!,2,FALSE),FALSE)</f>
        <v>#REF!</v>
      </c>
      <c r="M99" s="47" t="str">
        <f>IF(ISERROR(FIND(#REF!,H99)),"",IF(FIND(#REF!,H99)&lt;&gt;0,#REF!&amp;COLUMNS(总课表!$M$3:M$3)&amp;总课表!$B99,""))</f>
        <v/>
      </c>
      <c r="N99" s="47" t="str">
        <f>IF(ISERROR(FIND(#REF!,I99)),"",IF(FIND(#REF!,I99)&lt;&gt;0,#REF!&amp;COLUMNS(总课表!$M$3:N$3)&amp;总课表!$B99,""))</f>
        <v/>
      </c>
      <c r="O99" s="47" t="str">
        <f>IF(ISERROR(FIND(#REF!,J99)),"",IF(FIND(#REF!,J99)&lt;&gt;0,#REF!&amp;COLUMNS(总课表!$M$3:O$3)&amp;总课表!$B99,""))</f>
        <v/>
      </c>
      <c r="P99" s="47" t="str">
        <f>IF(ISERROR(FIND(#REF!,K99)),"",IF(FIND(#REF!,K99)&lt;&gt;0,#REF!&amp;COLUMNS(总课表!$M$3:P$3)&amp;总课表!$B99,""))</f>
        <v/>
      </c>
      <c r="Q99" s="47" t="str">
        <f>IF(ISERROR(FIND(#REF!,L99)),"",IF(FIND(#REF!,L99)&lt;&gt;0,#REF!&amp;COLUMNS(总课表!$M$3:Q$3)&amp;总课表!$B99,""))</f>
        <v/>
      </c>
      <c r="T99" s="48">
        <v>201</v>
      </c>
      <c r="U99" s="45" t="s">
        <v>47</v>
      </c>
      <c r="V99" s="59" t="str">
        <f>IF(ISERROR(VLOOKUP($T99,任课!$D:$S,HLOOKUP(总课表!C99,任课!$F$1:$S$4,2,FALSE),FALSE)&amp;COLUMNS($V$1:V$1)&amp;$U99),VLOOKUP(C99,组合课!$B:$D,3,FALSE)&amp;COLUMNS($V$1:V$1)&amp;$U99,VLOOKUP($T99,任课!$D:$S,HLOOKUP(总课表!C99,任课!$F$1:$S$4,2,FALSE),FALSE)&amp;COLUMNS($V$1:V$1)&amp;$U99)</f>
        <v>陈金定103</v>
      </c>
      <c r="W99" s="59" t="str">
        <f>IF(ISERROR(VLOOKUP($T99,任课!$D:$S,HLOOKUP(总课表!D99,任课!$F$1:$S$4,2,FALSE),FALSE)&amp;COLUMNS($V$1:W$1)&amp;$U99),VLOOKUP(D99,组合课!$B:$D,3,FALSE)&amp;COLUMNS($V$1:W$1)&amp;$U99,VLOOKUP($T99,任课!$D:$S,HLOOKUP(总课表!D99,任课!$F$1:$S$4,2,FALSE),FALSE)&amp;COLUMNS($V$1:W$1)&amp;$U99)</f>
        <v>陈青梅203</v>
      </c>
      <c r="X99" s="59" t="str">
        <f>IF(ISERROR(VLOOKUP($T99,任课!$D:$S,HLOOKUP(总课表!E99,任课!$F$1:$S$4,2,FALSE),FALSE)&amp;COLUMNS($V$1:X$1)&amp;$U99),VLOOKUP(E99,组合课!$B:$D,3,FALSE)&amp;COLUMNS($V$1:X$1)&amp;$U99,VLOOKUP($T99,任课!$D:$S,HLOOKUP(总课表!E99,任课!$F$1:$S$4,2,FALSE),FALSE)&amp;COLUMNS($V$1:X$1)&amp;$U99)</f>
        <v>周 平303</v>
      </c>
      <c r="Y99" s="59" t="str">
        <f>IF(ISERROR(VLOOKUP($T99,任课!$D:$S,HLOOKUP(总课表!F99,任课!$F$1:$S$4,2,FALSE),FALSE)&amp;COLUMNS($V$1:Y$1)&amp;$U99),VLOOKUP(F99,组合课!$B:$D,3,FALSE)&amp;COLUMNS($V$1:Y$1)&amp;$U99,VLOOKUP($T99,任课!$D:$S,HLOOKUP(总课表!F99,任课!$F$1:$S$4,2,FALSE),FALSE)&amp;COLUMNS($V$1:Y$1)&amp;$U99)</f>
        <v>沈亚平403</v>
      </c>
      <c r="Z99" s="59" t="str">
        <f>IF(ISERROR(VLOOKUP($T99,任课!$D:$S,HLOOKUP(总课表!G99,任课!$F$1:$S$4,2,FALSE),FALSE)&amp;COLUMNS($V$1:Z$1)&amp;$U99),VLOOKUP(G99,组合课!$B:$D,3,FALSE)&amp;COLUMNS($V$1:Z$1)&amp;$U99,VLOOKUP($T99,任课!$D:$S,HLOOKUP(总课表!G99,任课!$F$1:$S$4,2,FALSE),FALSE)&amp;COLUMNS($V$1:Z$1)&amp;$U99)</f>
        <v>杨雯洁503</v>
      </c>
    </row>
    <row r="100" spans="1:26" ht="22.5" customHeight="1">
      <c r="A100" s="48">
        <v>201</v>
      </c>
      <c r="B100" s="45" t="s">
        <v>48</v>
      </c>
      <c r="C100" s="46" t="s">
        <v>267</v>
      </c>
      <c r="D100" s="46" t="s">
        <v>261</v>
      </c>
      <c r="E100" s="46" t="s">
        <v>259</v>
      </c>
      <c r="F100" s="46" t="s">
        <v>262</v>
      </c>
      <c r="G100" s="46" t="s">
        <v>266</v>
      </c>
      <c r="H100" s="47" t="e">
        <f>VLOOKUP($A100,#REF!,HLOOKUP(总课表!C100,#REF!,2,FALSE),FALSE)</f>
        <v>#REF!</v>
      </c>
      <c r="I100" s="47" t="e">
        <f>VLOOKUP($A100,#REF!,HLOOKUP(总课表!D100,#REF!,2,FALSE),FALSE)</f>
        <v>#REF!</v>
      </c>
      <c r="J100" s="47" t="e">
        <f>VLOOKUP($A100,#REF!,HLOOKUP(总课表!E100,#REF!,2,FALSE),FALSE)</f>
        <v>#REF!</v>
      </c>
      <c r="K100" s="47" t="e">
        <f>VLOOKUP($A100,#REF!,HLOOKUP(总课表!F100,#REF!,2,FALSE),FALSE)</f>
        <v>#REF!</v>
      </c>
      <c r="L100" s="47" t="e">
        <f>VLOOKUP($A100,#REF!,HLOOKUP(总课表!G100,#REF!,2,FALSE),FALSE)</f>
        <v>#REF!</v>
      </c>
      <c r="M100" s="47" t="str">
        <f>IF(ISERROR(FIND(#REF!,H100)),"",IF(FIND(#REF!,H100)&lt;&gt;0,#REF!&amp;COLUMNS(总课表!$M$3:M$3)&amp;总课表!$B100,""))</f>
        <v/>
      </c>
      <c r="N100" s="47" t="str">
        <f>IF(ISERROR(FIND(#REF!,I100)),"",IF(FIND(#REF!,I100)&lt;&gt;0,#REF!&amp;COLUMNS(总课表!$M$3:N$3)&amp;总课表!$B100,""))</f>
        <v/>
      </c>
      <c r="O100" s="47" t="str">
        <f>IF(ISERROR(FIND(#REF!,J100)),"",IF(FIND(#REF!,J100)&lt;&gt;0,#REF!&amp;COLUMNS(总课表!$M$3:O$3)&amp;总课表!$B100,""))</f>
        <v/>
      </c>
      <c r="P100" s="47" t="str">
        <f>IF(ISERROR(FIND(#REF!,K100)),"",IF(FIND(#REF!,K100)&lt;&gt;0,#REF!&amp;COLUMNS(总课表!$M$3:P$3)&amp;总课表!$B100,""))</f>
        <v/>
      </c>
      <c r="Q100" s="47" t="str">
        <f>IF(ISERROR(FIND(#REF!,L100)),"",IF(FIND(#REF!,L100)&lt;&gt;0,#REF!&amp;COLUMNS(总课表!$M$3:Q$3)&amp;总课表!$B100,""))</f>
        <v/>
      </c>
      <c r="T100" s="48">
        <v>201</v>
      </c>
      <c r="U100" s="45" t="s">
        <v>48</v>
      </c>
      <c r="V100" s="59" t="str">
        <f>IF(ISERROR(VLOOKUP($T100,任课!$D:$S,HLOOKUP(总课表!C100,任课!$F$1:$S$4,2,FALSE),FALSE)&amp;COLUMNS($V$1:V$1)&amp;$U100),VLOOKUP(C100,组合课!$B:$D,3,FALSE)&amp;COLUMNS($V$1:V$1)&amp;$U100,VLOOKUP($T100,任课!$D:$S,HLOOKUP(总课表!C100,任课!$F$1:$S$4,2,FALSE),FALSE)&amp;COLUMNS($V$1:V$1)&amp;$U100)</f>
        <v>陈青梅104</v>
      </c>
      <c r="W100" s="59" t="str">
        <f>IF(ISERROR(VLOOKUP($T100,任课!$D:$S,HLOOKUP(总课表!D100,任课!$F$1:$S$4,2,FALSE),FALSE)&amp;COLUMNS($V$1:W$1)&amp;$U100),VLOOKUP(D100,组合课!$B:$D,3,FALSE)&amp;COLUMNS($V$1:W$1)&amp;$U100,VLOOKUP($T100,任课!$D:$S,HLOOKUP(总课表!D100,任课!$F$1:$S$4,2,FALSE),FALSE)&amp;COLUMNS($V$1:W$1)&amp;$U100)</f>
        <v>周 平204</v>
      </c>
      <c r="X100" s="59" t="str">
        <f>IF(ISERROR(VLOOKUP($T100,任课!$D:$S,HLOOKUP(总课表!E100,任课!$F$1:$S$4,2,FALSE),FALSE)&amp;COLUMNS($V$1:X$1)&amp;$U100),VLOOKUP(E100,组合课!$B:$D,3,FALSE)&amp;COLUMNS($V$1:X$1)&amp;$U100,VLOOKUP($T100,任课!$D:$S,HLOOKUP(总课表!E100,任课!$F$1:$S$4,2,FALSE),FALSE)&amp;COLUMNS($V$1:X$1)&amp;$U100)</f>
        <v>沈亚平304</v>
      </c>
      <c r="Y100" s="59" t="str">
        <f>IF(ISERROR(VLOOKUP($T100,任课!$D:$S,HLOOKUP(总课表!F100,任课!$F$1:$S$4,2,FALSE),FALSE)&amp;COLUMNS($V$1:Y$1)&amp;$U100),VLOOKUP(F100,组合课!$B:$D,3,FALSE)&amp;COLUMNS($V$1:Y$1)&amp;$U100,VLOOKUP($T100,任课!$D:$S,HLOOKUP(总课表!F100,任课!$F$1:$S$4,2,FALSE),FALSE)&amp;COLUMNS($V$1:Y$1)&amp;$U100)</f>
        <v>杨雯洁404</v>
      </c>
      <c r="Z100" s="59" t="str">
        <f>IF(ISERROR(VLOOKUP($T100,任课!$D:$S,HLOOKUP(总课表!G100,任课!$F$1:$S$4,2,FALSE),FALSE)&amp;COLUMNS($V$1:Z$1)&amp;$U100),VLOOKUP(G100,组合课!$B:$D,3,FALSE)&amp;COLUMNS($V$1:Z$1)&amp;$U100,VLOOKUP($T100,任课!$D:$S,HLOOKUP(总课表!G100,任课!$F$1:$S$4,2,FALSE),FALSE)&amp;COLUMNS($V$1:Z$1)&amp;$U100)</f>
        <v>陈金定504</v>
      </c>
    </row>
    <row r="101" spans="1:26" ht="22.5" customHeight="1">
      <c r="A101" s="48">
        <v>201</v>
      </c>
      <c r="B101" s="45" t="s">
        <v>50</v>
      </c>
      <c r="C101" s="46" t="s">
        <v>267</v>
      </c>
      <c r="D101" s="46" t="s">
        <v>266</v>
      </c>
      <c r="E101" s="46" t="s">
        <v>259</v>
      </c>
      <c r="F101" s="46" t="s">
        <v>262</v>
      </c>
      <c r="G101" s="46" t="s">
        <v>263</v>
      </c>
      <c r="H101" s="47" t="e">
        <f>VLOOKUP($A101,#REF!,HLOOKUP(总课表!C101,#REF!,2,FALSE),FALSE)</f>
        <v>#REF!</v>
      </c>
      <c r="I101" s="47" t="e">
        <f>VLOOKUP($A101,#REF!,HLOOKUP(总课表!D101,#REF!,2,FALSE),FALSE)</f>
        <v>#REF!</v>
      </c>
      <c r="J101" s="47" t="e">
        <f>VLOOKUP($A101,#REF!,HLOOKUP(总课表!E101,#REF!,2,FALSE),FALSE)</f>
        <v>#REF!</v>
      </c>
      <c r="K101" s="47" t="e">
        <f>VLOOKUP($A101,#REF!,HLOOKUP(总课表!F101,#REF!,2,FALSE),FALSE)</f>
        <v>#REF!</v>
      </c>
      <c r="L101" s="47" t="e">
        <f>VLOOKUP($A101,#REF!,HLOOKUP(总课表!G101,#REF!,2,FALSE),FALSE)</f>
        <v>#REF!</v>
      </c>
      <c r="M101" s="47" t="str">
        <f>IF(ISERROR(FIND(#REF!,H101)),"",IF(FIND(#REF!,H101)&lt;&gt;0,#REF!&amp;COLUMNS(总课表!$M$3:M$3)&amp;总课表!$B101,""))</f>
        <v/>
      </c>
      <c r="N101" s="47" t="str">
        <f>IF(ISERROR(FIND(#REF!,I101)),"",IF(FIND(#REF!,I101)&lt;&gt;0,#REF!&amp;COLUMNS(总课表!$M$3:N$3)&amp;总课表!$B101,""))</f>
        <v/>
      </c>
      <c r="O101" s="47" t="str">
        <f>IF(ISERROR(FIND(#REF!,J101)),"",IF(FIND(#REF!,J101)&lt;&gt;0,#REF!&amp;COLUMNS(总课表!$M$3:O$3)&amp;总课表!$B101,""))</f>
        <v/>
      </c>
      <c r="P101" s="47" t="str">
        <f>IF(ISERROR(FIND(#REF!,K101)),"",IF(FIND(#REF!,K101)&lt;&gt;0,#REF!&amp;COLUMNS(总课表!$M$3:P$3)&amp;总课表!$B101,""))</f>
        <v/>
      </c>
      <c r="Q101" s="47" t="str">
        <f>IF(ISERROR(FIND(#REF!,L101)),"",IF(FIND(#REF!,L101)&lt;&gt;0,#REF!&amp;COLUMNS(总课表!$M$3:Q$3)&amp;总课表!$B101,""))</f>
        <v/>
      </c>
      <c r="T101" s="48">
        <v>201</v>
      </c>
      <c r="U101" s="45" t="s">
        <v>50</v>
      </c>
      <c r="V101" s="59" t="str">
        <f>IF(ISERROR(VLOOKUP($T101,任课!$D:$S,HLOOKUP(总课表!C101,任课!$F$1:$S$4,2,FALSE),FALSE)&amp;COLUMNS($V$1:V$1)&amp;$U101),VLOOKUP(C101,组合课!$B:$D,3,FALSE)&amp;COLUMNS($V$1:V$1)&amp;$U101,VLOOKUP($T101,任课!$D:$S,HLOOKUP(总课表!C101,任课!$F$1:$S$4,2,FALSE),FALSE)&amp;COLUMNS($V$1:V$1)&amp;$U101)</f>
        <v>陈青梅105</v>
      </c>
      <c r="W101" s="59" t="str">
        <f>IF(ISERROR(VLOOKUP($T101,任课!$D:$S,HLOOKUP(总课表!D101,任课!$F$1:$S$4,2,FALSE),FALSE)&amp;COLUMNS($V$1:W$1)&amp;$U101),VLOOKUP(D101,组合课!$B:$D,3,FALSE)&amp;COLUMNS($V$1:W$1)&amp;$U101,VLOOKUP($T101,任课!$D:$S,HLOOKUP(总课表!D101,任课!$F$1:$S$4,2,FALSE),FALSE)&amp;COLUMNS($V$1:W$1)&amp;$U101)</f>
        <v>陈金定205</v>
      </c>
      <c r="X101" s="59" t="str">
        <f>IF(ISERROR(VLOOKUP($T101,任课!$D:$S,HLOOKUP(总课表!E101,任课!$F$1:$S$4,2,FALSE),FALSE)&amp;COLUMNS($V$1:X$1)&amp;$U101),VLOOKUP(E101,组合课!$B:$D,3,FALSE)&amp;COLUMNS($V$1:X$1)&amp;$U101,VLOOKUP($T101,任课!$D:$S,HLOOKUP(总课表!E101,任课!$F$1:$S$4,2,FALSE),FALSE)&amp;COLUMNS($V$1:X$1)&amp;$U101)</f>
        <v>沈亚平305</v>
      </c>
      <c r="Y101" s="59" t="str">
        <f>IF(ISERROR(VLOOKUP($T101,任课!$D:$S,HLOOKUP(总课表!F101,任课!$F$1:$S$4,2,FALSE),FALSE)&amp;COLUMNS($V$1:Y$1)&amp;$U101),VLOOKUP(F101,组合课!$B:$D,3,FALSE)&amp;COLUMNS($V$1:Y$1)&amp;$U101,VLOOKUP($T101,任课!$D:$S,HLOOKUP(总课表!F101,任课!$F$1:$S$4,2,FALSE),FALSE)&amp;COLUMNS($V$1:Y$1)&amp;$U101)</f>
        <v>杨雯洁405</v>
      </c>
      <c r="Z101" s="59" t="str">
        <f>IF(ISERROR(VLOOKUP($T101,任课!$D:$S,HLOOKUP(总课表!G101,任课!$F$1:$S$4,2,FALSE),FALSE)&amp;COLUMNS($V$1:Z$1)&amp;$U101),VLOOKUP(G101,组合课!$B:$D,3,FALSE)&amp;COLUMNS($V$1:Z$1)&amp;$U101,VLOOKUP($T101,任课!$D:$S,HLOOKUP(总课表!G101,任课!$F$1:$S$4,2,FALSE),FALSE)&amp;COLUMNS($V$1:Z$1)&amp;$U101)</f>
        <v>黄梅红505</v>
      </c>
    </row>
    <row r="102" spans="1:26" ht="22.5" customHeight="1">
      <c r="A102" s="48">
        <v>201</v>
      </c>
      <c r="B102" s="45" t="s">
        <v>52</v>
      </c>
      <c r="C102" s="46" t="s">
        <v>263</v>
      </c>
      <c r="D102" s="46" t="s">
        <v>259</v>
      </c>
      <c r="E102" s="46" t="s">
        <v>267</v>
      </c>
      <c r="F102" s="46" t="s">
        <v>261</v>
      </c>
      <c r="G102" s="46" t="s">
        <v>262</v>
      </c>
      <c r="H102" s="47" t="e">
        <f>VLOOKUP($A102,#REF!,HLOOKUP(总课表!C102,#REF!,2,FALSE),FALSE)</f>
        <v>#REF!</v>
      </c>
      <c r="I102" s="47" t="e">
        <f>VLOOKUP($A102,#REF!,HLOOKUP(总课表!D102,#REF!,2,FALSE),FALSE)</f>
        <v>#REF!</v>
      </c>
      <c r="J102" s="47" t="e">
        <f>VLOOKUP($A102,#REF!,HLOOKUP(总课表!E102,#REF!,2,FALSE),FALSE)</f>
        <v>#REF!</v>
      </c>
      <c r="K102" s="47" t="e">
        <f>VLOOKUP($A102,#REF!,HLOOKUP(总课表!F102,#REF!,2,FALSE),FALSE)</f>
        <v>#REF!</v>
      </c>
      <c r="L102" s="47" t="e">
        <f>VLOOKUP($A102,#REF!,HLOOKUP(总课表!G102,#REF!,2,FALSE),FALSE)</f>
        <v>#REF!</v>
      </c>
      <c r="M102" s="47" t="str">
        <f>IF(ISERROR(FIND(#REF!,H102)),"",IF(FIND(#REF!,H102)&lt;&gt;0,#REF!&amp;COLUMNS(总课表!$M$3:M$3)&amp;总课表!$B102,""))</f>
        <v/>
      </c>
      <c r="N102" s="47" t="str">
        <f>IF(ISERROR(FIND(#REF!,I102)),"",IF(FIND(#REF!,I102)&lt;&gt;0,#REF!&amp;COLUMNS(总课表!$M$3:N$3)&amp;总课表!$B102,""))</f>
        <v/>
      </c>
      <c r="O102" s="47" t="str">
        <f>IF(ISERROR(FIND(#REF!,J102)),"",IF(FIND(#REF!,J102)&lt;&gt;0,#REF!&amp;COLUMNS(总课表!$M$3:O$3)&amp;总课表!$B102,""))</f>
        <v/>
      </c>
      <c r="P102" s="47" t="str">
        <f>IF(ISERROR(FIND(#REF!,K102)),"",IF(FIND(#REF!,K102)&lt;&gt;0,#REF!&amp;COLUMNS(总课表!$M$3:P$3)&amp;总课表!$B102,""))</f>
        <v/>
      </c>
      <c r="Q102" s="47" t="str">
        <f>IF(ISERROR(FIND(#REF!,L102)),"",IF(FIND(#REF!,L102)&lt;&gt;0,#REF!&amp;COLUMNS(总课表!$M$3:Q$3)&amp;总课表!$B102,""))</f>
        <v/>
      </c>
      <c r="T102" s="48">
        <v>201</v>
      </c>
      <c r="U102" s="45" t="s">
        <v>52</v>
      </c>
      <c r="V102" s="59" t="str">
        <f>IF(ISERROR(VLOOKUP($T102,任课!$D:$S,HLOOKUP(总课表!C102,任课!$F$1:$S$4,2,FALSE),FALSE)&amp;COLUMNS($V$1:V$1)&amp;$U102),VLOOKUP(C102,组合课!$B:$D,3,FALSE)&amp;COLUMNS($V$1:V$1)&amp;$U102,VLOOKUP($T102,任课!$D:$S,HLOOKUP(总课表!C102,任课!$F$1:$S$4,2,FALSE),FALSE)&amp;COLUMNS($V$1:V$1)&amp;$U102)</f>
        <v>黄梅红106</v>
      </c>
      <c r="W102" s="59" t="str">
        <f>IF(ISERROR(VLOOKUP($T102,任课!$D:$S,HLOOKUP(总课表!D102,任课!$F$1:$S$4,2,FALSE),FALSE)&amp;COLUMNS($V$1:W$1)&amp;$U102),VLOOKUP(D102,组合课!$B:$D,3,FALSE)&amp;COLUMNS($V$1:W$1)&amp;$U102,VLOOKUP($T102,任课!$D:$S,HLOOKUP(总课表!D102,任课!$F$1:$S$4,2,FALSE),FALSE)&amp;COLUMNS($V$1:W$1)&amp;$U102)</f>
        <v>沈亚平206</v>
      </c>
      <c r="X102" s="59" t="str">
        <f>IF(ISERROR(VLOOKUP($T102,任课!$D:$S,HLOOKUP(总课表!E102,任课!$F$1:$S$4,2,FALSE),FALSE)&amp;COLUMNS($V$1:X$1)&amp;$U102),VLOOKUP(E102,组合课!$B:$D,3,FALSE)&amp;COLUMNS($V$1:X$1)&amp;$U102,VLOOKUP($T102,任课!$D:$S,HLOOKUP(总课表!E102,任课!$F$1:$S$4,2,FALSE),FALSE)&amp;COLUMNS($V$1:X$1)&amp;$U102)</f>
        <v>陈青梅306</v>
      </c>
      <c r="Y102" s="59" t="str">
        <f>IF(ISERROR(VLOOKUP($T102,任课!$D:$S,HLOOKUP(总课表!F102,任课!$F$1:$S$4,2,FALSE),FALSE)&amp;COLUMNS($V$1:Y$1)&amp;$U102),VLOOKUP(F102,组合课!$B:$D,3,FALSE)&amp;COLUMNS($V$1:Y$1)&amp;$U102,VLOOKUP($T102,任课!$D:$S,HLOOKUP(总课表!F102,任课!$F$1:$S$4,2,FALSE),FALSE)&amp;COLUMNS($V$1:Y$1)&amp;$U102)</f>
        <v>周 平406</v>
      </c>
      <c r="Z102" s="59" t="str">
        <f>IF(ISERROR(VLOOKUP($T102,任课!$D:$S,HLOOKUP(总课表!G102,任课!$F$1:$S$4,2,FALSE),FALSE)&amp;COLUMNS($V$1:Z$1)&amp;$U102),VLOOKUP(G102,组合课!$B:$D,3,FALSE)&amp;COLUMNS($V$1:Z$1)&amp;$U102,VLOOKUP($T102,任课!$D:$S,HLOOKUP(总课表!G102,任课!$F$1:$S$4,2,FALSE),FALSE)&amp;COLUMNS($V$1:Z$1)&amp;$U102)</f>
        <v>杨雯洁506</v>
      </c>
    </row>
    <row r="103" spans="1:26" ht="22.5" customHeight="1">
      <c r="A103" s="48">
        <v>201</v>
      </c>
      <c r="B103" s="45" t="s">
        <v>53</v>
      </c>
      <c r="C103" s="46" t="s">
        <v>262</v>
      </c>
      <c r="D103" s="46" t="s">
        <v>259</v>
      </c>
      <c r="E103" s="46" t="s">
        <v>267</v>
      </c>
      <c r="F103" s="46" t="s">
        <v>266</v>
      </c>
      <c r="G103" s="46" t="s">
        <v>261</v>
      </c>
      <c r="H103" s="47" t="e">
        <f>VLOOKUP($A103,#REF!,HLOOKUP(总课表!C103,#REF!,2,FALSE),FALSE)</f>
        <v>#REF!</v>
      </c>
      <c r="I103" s="47" t="e">
        <f>VLOOKUP($A103,#REF!,HLOOKUP(总课表!D103,#REF!,2,FALSE),FALSE)</f>
        <v>#REF!</v>
      </c>
      <c r="J103" s="47" t="e">
        <f>VLOOKUP($A103,#REF!,HLOOKUP(总课表!E103,#REF!,2,FALSE),FALSE)</f>
        <v>#REF!</v>
      </c>
      <c r="K103" s="47" t="e">
        <f>VLOOKUP($A103,#REF!,HLOOKUP(总课表!F103,#REF!,2,FALSE),FALSE)</f>
        <v>#REF!</v>
      </c>
      <c r="L103" s="47" t="e">
        <f>VLOOKUP($A103,#REF!,HLOOKUP(总课表!G103,#REF!,2,FALSE),FALSE)</f>
        <v>#REF!</v>
      </c>
      <c r="M103" s="47" t="str">
        <f>IF(ISERROR(FIND(#REF!,H103)),"",IF(FIND(#REF!,H103)&lt;&gt;0,#REF!&amp;COLUMNS(总课表!$M$3:M$3)&amp;总课表!$B103,""))</f>
        <v/>
      </c>
      <c r="N103" s="47" t="str">
        <f>IF(ISERROR(FIND(#REF!,I103)),"",IF(FIND(#REF!,I103)&lt;&gt;0,#REF!&amp;COLUMNS(总课表!$M$3:N$3)&amp;总课表!$B103,""))</f>
        <v/>
      </c>
      <c r="O103" s="47" t="str">
        <f>IF(ISERROR(FIND(#REF!,J103)),"",IF(FIND(#REF!,J103)&lt;&gt;0,#REF!&amp;COLUMNS(总课表!$M$3:O$3)&amp;总课表!$B103,""))</f>
        <v/>
      </c>
      <c r="P103" s="47" t="str">
        <f>IF(ISERROR(FIND(#REF!,K103)),"",IF(FIND(#REF!,K103)&lt;&gt;0,#REF!&amp;COLUMNS(总课表!$M$3:P$3)&amp;总课表!$B103,""))</f>
        <v/>
      </c>
      <c r="Q103" s="47" t="str">
        <f>IF(ISERROR(FIND(#REF!,L103)),"",IF(FIND(#REF!,L103)&lt;&gt;0,#REF!&amp;COLUMNS(总课表!$M$3:Q$3)&amp;总课表!$B103,""))</f>
        <v/>
      </c>
      <c r="T103" s="48">
        <v>201</v>
      </c>
      <c r="U103" s="45" t="s">
        <v>53</v>
      </c>
      <c r="V103" s="59" t="str">
        <f>IF(ISERROR(VLOOKUP($T103,任课!$D:$S,HLOOKUP(总课表!C103,任课!$F$1:$S$4,2,FALSE),FALSE)&amp;COLUMNS($V$1:V$1)&amp;$U103),VLOOKUP(C103,组合课!$B:$D,3,FALSE)&amp;COLUMNS($V$1:V$1)&amp;$U103,VLOOKUP($T103,任课!$D:$S,HLOOKUP(总课表!C103,任课!$F$1:$S$4,2,FALSE),FALSE)&amp;COLUMNS($V$1:V$1)&amp;$U103)</f>
        <v>杨雯洁107</v>
      </c>
      <c r="W103" s="59" t="str">
        <f>IF(ISERROR(VLOOKUP($T103,任课!$D:$S,HLOOKUP(总课表!D103,任课!$F$1:$S$4,2,FALSE),FALSE)&amp;COLUMNS($V$1:W$1)&amp;$U103),VLOOKUP(D103,组合课!$B:$D,3,FALSE)&amp;COLUMNS($V$1:W$1)&amp;$U103,VLOOKUP($T103,任课!$D:$S,HLOOKUP(总课表!D103,任课!$F$1:$S$4,2,FALSE),FALSE)&amp;COLUMNS($V$1:W$1)&amp;$U103)</f>
        <v>沈亚平207</v>
      </c>
      <c r="X103" s="59" t="str">
        <f>IF(ISERROR(VLOOKUP($T103,任课!$D:$S,HLOOKUP(总课表!E103,任课!$F$1:$S$4,2,FALSE),FALSE)&amp;COLUMNS($V$1:X$1)&amp;$U103),VLOOKUP(E103,组合课!$B:$D,3,FALSE)&amp;COLUMNS($V$1:X$1)&amp;$U103,VLOOKUP($T103,任课!$D:$S,HLOOKUP(总课表!E103,任课!$F$1:$S$4,2,FALSE),FALSE)&amp;COLUMNS($V$1:X$1)&amp;$U103)</f>
        <v>陈青梅307</v>
      </c>
      <c r="Y103" s="59" t="str">
        <f>IF(ISERROR(VLOOKUP($T103,任课!$D:$S,HLOOKUP(总课表!F103,任课!$F$1:$S$4,2,FALSE),FALSE)&amp;COLUMNS($V$1:Y$1)&amp;$U103),VLOOKUP(F103,组合课!$B:$D,3,FALSE)&amp;COLUMNS($V$1:Y$1)&amp;$U103,VLOOKUP($T103,任课!$D:$S,HLOOKUP(总课表!F103,任课!$F$1:$S$4,2,FALSE),FALSE)&amp;COLUMNS($V$1:Y$1)&amp;$U103)</f>
        <v>陈金定407</v>
      </c>
      <c r="Z103" s="59" t="str">
        <f>IF(ISERROR(VLOOKUP($T103,任课!$D:$S,HLOOKUP(总课表!G103,任课!$F$1:$S$4,2,FALSE),FALSE)&amp;COLUMNS($V$1:Z$1)&amp;$U103),VLOOKUP(G103,组合课!$B:$D,3,FALSE)&amp;COLUMNS($V$1:Z$1)&amp;$U103,VLOOKUP($T103,任课!$D:$S,HLOOKUP(总课表!G103,任课!$F$1:$S$4,2,FALSE),FALSE)&amp;COLUMNS($V$1:Z$1)&amp;$U103)</f>
        <v>周 平507</v>
      </c>
    </row>
    <row r="104" spans="1:26" ht="22.5" customHeight="1">
      <c r="A104" s="48">
        <v>201</v>
      </c>
      <c r="B104" s="45" t="s">
        <v>54</v>
      </c>
      <c r="C104" s="46" t="s">
        <v>262</v>
      </c>
      <c r="D104" s="46" t="s">
        <v>269</v>
      </c>
      <c r="E104" s="46" t="s">
        <v>263</v>
      </c>
      <c r="F104" s="46" t="s">
        <v>267</v>
      </c>
      <c r="G104" s="46" t="s">
        <v>259</v>
      </c>
      <c r="H104" s="47" t="e">
        <f>VLOOKUP($A104,#REF!,HLOOKUP(总课表!C104,#REF!,2,FALSE),FALSE)</f>
        <v>#REF!</v>
      </c>
      <c r="I104" s="47" t="e">
        <f>VLOOKUP($A104,#REF!,HLOOKUP(总课表!D104,#REF!,2,FALSE),FALSE)</f>
        <v>#REF!</v>
      </c>
      <c r="J104" s="47" t="e">
        <f>VLOOKUP($A104,#REF!,HLOOKUP(总课表!E104,#REF!,2,FALSE),FALSE)</f>
        <v>#REF!</v>
      </c>
      <c r="K104" s="47" t="e">
        <f>VLOOKUP($A104,#REF!,HLOOKUP(总课表!F104,#REF!,2,FALSE),FALSE)</f>
        <v>#REF!</v>
      </c>
      <c r="L104" s="47" t="e">
        <f>VLOOKUP($A104,#REF!,HLOOKUP(总课表!G104,#REF!,2,FALSE),FALSE)</f>
        <v>#REF!</v>
      </c>
      <c r="M104" s="47" t="str">
        <f>IF(ISERROR(FIND(#REF!,H104)),"",IF(FIND(#REF!,H104)&lt;&gt;0,#REF!&amp;COLUMNS(总课表!$M$3:M$3)&amp;总课表!$B104,""))</f>
        <v/>
      </c>
      <c r="N104" s="47" t="str">
        <f>IF(ISERROR(FIND(#REF!,I104)),"",IF(FIND(#REF!,I104)&lt;&gt;0,#REF!&amp;COLUMNS(总课表!$M$3:N$3)&amp;总课表!$B104,""))</f>
        <v/>
      </c>
      <c r="O104" s="47" t="str">
        <f>IF(ISERROR(FIND(#REF!,J104)),"",IF(FIND(#REF!,J104)&lt;&gt;0,#REF!&amp;COLUMNS(总课表!$M$3:O$3)&amp;总课表!$B104,""))</f>
        <v/>
      </c>
      <c r="P104" s="47" t="str">
        <f>IF(ISERROR(FIND(#REF!,K104)),"",IF(FIND(#REF!,K104)&lt;&gt;0,#REF!&amp;COLUMNS(总课表!$M$3:P$3)&amp;总课表!$B104,""))</f>
        <v/>
      </c>
      <c r="Q104" s="47" t="str">
        <f>IF(ISERROR(FIND(#REF!,L104)),"",IF(FIND(#REF!,L104)&lt;&gt;0,#REF!&amp;COLUMNS(总课表!$M$3:Q$3)&amp;总课表!$B104,""))</f>
        <v/>
      </c>
      <c r="T104" s="48">
        <v>201</v>
      </c>
      <c r="U104" s="45" t="s">
        <v>54</v>
      </c>
      <c r="V104" s="59" t="str">
        <f>IF(ISERROR(VLOOKUP($T104,任课!$D:$S,HLOOKUP(总课表!C104,任课!$F$1:$S$4,2,FALSE),FALSE)&amp;COLUMNS($V$1:V$1)&amp;$U104),VLOOKUP(C104,组合课!$B:$D,3,FALSE)&amp;COLUMNS($V$1:V$1)&amp;$U104,VLOOKUP($T104,任课!$D:$S,HLOOKUP(总课表!C104,任课!$F$1:$S$4,2,FALSE),FALSE)&amp;COLUMNS($V$1:V$1)&amp;$U104)</f>
        <v>杨雯洁108</v>
      </c>
      <c r="W104" s="59" t="str">
        <f>IF(ISERROR(VLOOKUP($T104,任课!$D:$S,HLOOKUP(总课表!D104,任课!$F$1:$S$4,2,FALSE),FALSE)&amp;COLUMNS($V$1:W$1)&amp;$U104),VLOOKUP(D104,组合课!$B:$D,3,FALSE)&amp;COLUMNS($V$1:W$1)&amp;$U104,VLOOKUP($T104,任课!$D:$S,HLOOKUP(总课表!D104,任课!$F$1:$S$4,2,FALSE),FALSE)&amp;COLUMNS($V$1:W$1)&amp;$U104)</f>
        <v>凌 虹208</v>
      </c>
      <c r="X104" s="59" t="str">
        <f>IF(ISERROR(VLOOKUP($T104,任课!$D:$S,HLOOKUP(总课表!E104,任课!$F$1:$S$4,2,FALSE),FALSE)&amp;COLUMNS($V$1:X$1)&amp;$U104),VLOOKUP(E104,组合课!$B:$D,3,FALSE)&amp;COLUMNS($V$1:X$1)&amp;$U104,VLOOKUP($T104,任课!$D:$S,HLOOKUP(总课表!E104,任课!$F$1:$S$4,2,FALSE),FALSE)&amp;COLUMNS($V$1:X$1)&amp;$U104)</f>
        <v>黄梅红308</v>
      </c>
      <c r="Y104" s="59" t="str">
        <f>IF(ISERROR(VLOOKUP($T104,任课!$D:$S,HLOOKUP(总课表!F104,任课!$F$1:$S$4,2,FALSE),FALSE)&amp;COLUMNS($V$1:Y$1)&amp;$U104),VLOOKUP(F104,组合课!$B:$D,3,FALSE)&amp;COLUMNS($V$1:Y$1)&amp;$U104,VLOOKUP($T104,任课!$D:$S,HLOOKUP(总课表!F104,任课!$F$1:$S$4,2,FALSE),FALSE)&amp;COLUMNS($V$1:Y$1)&amp;$U104)</f>
        <v>陈青梅408</v>
      </c>
      <c r="Z104" s="59" t="str">
        <f>IF(ISERROR(VLOOKUP($T104,任课!$D:$S,HLOOKUP(总课表!G104,任课!$F$1:$S$4,2,FALSE),FALSE)&amp;COLUMNS($V$1:Z$1)&amp;$U104),VLOOKUP(G104,组合课!$B:$D,3,FALSE)&amp;COLUMNS($V$1:Z$1)&amp;$U104,VLOOKUP($T104,任课!$D:$S,HLOOKUP(总课表!G104,任课!$F$1:$S$4,2,FALSE),FALSE)&amp;COLUMNS($V$1:Z$1)&amp;$U104)</f>
        <v>沈亚平508</v>
      </c>
    </row>
    <row r="105" spans="1:26" ht="22.5" customHeight="1">
      <c r="A105" s="48">
        <v>201</v>
      </c>
      <c r="B105" s="45" t="s">
        <v>55</v>
      </c>
      <c r="C105" s="46" t="s">
        <v>270</v>
      </c>
      <c r="D105" s="46" t="s">
        <v>262</v>
      </c>
      <c r="E105" s="46" t="s">
        <v>266</v>
      </c>
      <c r="F105" s="46" t="s">
        <v>267</v>
      </c>
      <c r="G105" s="46" t="s">
        <v>272</v>
      </c>
      <c r="H105" s="47" t="e">
        <f>VLOOKUP($A105,#REF!,HLOOKUP(总课表!C105,#REF!,2,FALSE),FALSE)</f>
        <v>#REF!</v>
      </c>
      <c r="I105" s="47" t="e">
        <f>VLOOKUP($A105,#REF!,HLOOKUP(总课表!D105,#REF!,2,FALSE),FALSE)</f>
        <v>#REF!</v>
      </c>
      <c r="J105" s="47" t="e">
        <f>VLOOKUP($A105,#REF!,HLOOKUP(总课表!E105,#REF!,2,FALSE),FALSE)</f>
        <v>#REF!</v>
      </c>
      <c r="K105" s="47" t="e">
        <f>VLOOKUP($A105,#REF!,HLOOKUP(总课表!F105,#REF!,2,FALSE),FALSE)</f>
        <v>#REF!</v>
      </c>
      <c r="L105" s="47" t="e">
        <f>VLOOKUP($A105,#REF!,HLOOKUP(总课表!G105,#REF!,2,FALSE),FALSE)</f>
        <v>#REF!</v>
      </c>
      <c r="M105" s="47" t="str">
        <f>IF(ISERROR(FIND(#REF!,H105)),"",IF(FIND(#REF!,H105)&lt;&gt;0,#REF!&amp;COLUMNS(总课表!$M$3:M$3)&amp;总课表!$B105,""))</f>
        <v/>
      </c>
      <c r="N105" s="47" t="str">
        <f>IF(ISERROR(FIND(#REF!,I105)),"",IF(FIND(#REF!,I105)&lt;&gt;0,#REF!&amp;COLUMNS(总课表!$M$3:N$3)&amp;总课表!$B105,""))</f>
        <v/>
      </c>
      <c r="O105" s="47" t="str">
        <f>IF(ISERROR(FIND(#REF!,J105)),"",IF(FIND(#REF!,J105)&lt;&gt;0,#REF!&amp;COLUMNS(总课表!$M$3:O$3)&amp;总课表!$B105,""))</f>
        <v/>
      </c>
      <c r="P105" s="47" t="str">
        <f>IF(ISERROR(FIND(#REF!,K105)),"",IF(FIND(#REF!,K105)&lt;&gt;0,#REF!&amp;COLUMNS(总课表!$M$3:P$3)&amp;总课表!$B105,""))</f>
        <v/>
      </c>
      <c r="Q105" s="47" t="str">
        <f>IF(ISERROR(FIND(#REF!,L105)),"",IF(FIND(#REF!,L105)&lt;&gt;0,#REF!&amp;COLUMNS(总课表!$M$3:Q$3)&amp;总课表!$B105,""))</f>
        <v/>
      </c>
      <c r="T105" s="48">
        <v>201</v>
      </c>
      <c r="U105" s="45" t="s">
        <v>55</v>
      </c>
      <c r="V105" s="59" t="str">
        <f>IF(ISERROR(VLOOKUP($T105,任课!$D:$S,HLOOKUP(总课表!C105,任课!$F$1:$S$4,2,FALSE),FALSE)&amp;COLUMNS($V$1:V$1)&amp;$U105),VLOOKUP(C105,组合课!$B:$D,3,FALSE)&amp;COLUMNS($V$1:V$1)&amp;$U105,VLOOKUP($T105,任课!$D:$S,HLOOKUP(总课表!C105,任课!$F$1:$S$4,2,FALSE),FALSE)&amp;COLUMNS($V$1:V$1)&amp;$U105)</f>
        <v>黄梅红109</v>
      </c>
      <c r="W105" s="59" t="str">
        <f>IF(ISERROR(VLOOKUP($T105,任课!$D:$S,HLOOKUP(总课表!D105,任课!$F$1:$S$4,2,FALSE),FALSE)&amp;COLUMNS($V$1:W$1)&amp;$U105),VLOOKUP(D105,组合课!$B:$D,3,FALSE)&amp;COLUMNS($V$1:W$1)&amp;$U105,VLOOKUP($T105,任课!$D:$S,HLOOKUP(总课表!D105,任课!$F$1:$S$4,2,FALSE),FALSE)&amp;COLUMNS($V$1:W$1)&amp;$U105)</f>
        <v>杨雯洁209</v>
      </c>
      <c r="X105" s="59" t="str">
        <f>IF(ISERROR(VLOOKUP($T105,任课!$D:$S,HLOOKUP(总课表!E105,任课!$F$1:$S$4,2,FALSE),FALSE)&amp;COLUMNS($V$1:X$1)&amp;$U105),VLOOKUP(E105,组合课!$B:$D,3,FALSE)&amp;COLUMNS($V$1:X$1)&amp;$U105,VLOOKUP($T105,任课!$D:$S,HLOOKUP(总课表!E105,任课!$F$1:$S$4,2,FALSE),FALSE)&amp;COLUMNS($V$1:X$1)&amp;$U105)</f>
        <v>陈金定309</v>
      </c>
      <c r="Y105" s="59" t="str">
        <f>IF(ISERROR(VLOOKUP($T105,任课!$D:$S,HLOOKUP(总课表!F105,任课!$F$1:$S$4,2,FALSE),FALSE)&amp;COLUMNS($V$1:Y$1)&amp;$U105),VLOOKUP(F105,组合课!$B:$D,3,FALSE)&amp;COLUMNS($V$1:Y$1)&amp;$U105,VLOOKUP($T105,任课!$D:$S,HLOOKUP(总课表!F105,任课!$F$1:$S$4,2,FALSE),FALSE)&amp;COLUMNS($V$1:Y$1)&amp;$U105)</f>
        <v>陈青梅409</v>
      </c>
      <c r="Z105" s="59" t="e">
        <f>IF(ISERROR(VLOOKUP($T105,任课!$D:$S,HLOOKUP(总课表!G105,任课!$F$1:$S$4,2,FALSE),FALSE)&amp;COLUMNS($V$1:Z$1)&amp;$U105),VLOOKUP(G105,组合课!$B:$D,3,FALSE)&amp;COLUMNS($V$1:Z$1)&amp;$U105,VLOOKUP($T105,任课!$D:$S,HLOOKUP(总课表!G105,任课!$F$1:$S$4,2,FALSE),FALSE)&amp;COLUMNS($V$1:Z$1)&amp;$U105)</f>
        <v>#N/A</v>
      </c>
    </row>
    <row r="106" spans="1:26" ht="22.5" customHeight="1">
      <c r="A106" s="48">
        <v>201</v>
      </c>
      <c r="B106" s="45" t="s">
        <v>56</v>
      </c>
      <c r="C106" s="46" t="s">
        <v>261</v>
      </c>
      <c r="D106" s="46" t="s">
        <v>262</v>
      </c>
      <c r="E106" s="46" t="s">
        <v>266</v>
      </c>
      <c r="F106" s="46" t="s">
        <v>269</v>
      </c>
      <c r="G106" s="46" t="s">
        <v>259</v>
      </c>
      <c r="H106" s="47" t="e">
        <f>VLOOKUP($A106,#REF!,HLOOKUP(总课表!C106,#REF!,2,FALSE),FALSE)</f>
        <v>#REF!</v>
      </c>
      <c r="I106" s="47" t="e">
        <f>VLOOKUP($A106,#REF!,HLOOKUP(总课表!D106,#REF!,2,FALSE),FALSE)</f>
        <v>#REF!</v>
      </c>
      <c r="J106" s="47" t="e">
        <f>VLOOKUP($A106,#REF!,HLOOKUP(总课表!E106,#REF!,2,FALSE),FALSE)</f>
        <v>#REF!</v>
      </c>
      <c r="K106" s="47" t="e">
        <f>VLOOKUP($A106,#REF!,HLOOKUP(总课表!F106,#REF!,2,FALSE),FALSE)</f>
        <v>#REF!</v>
      </c>
      <c r="L106" s="47" t="e">
        <f>VLOOKUP($A106,#REF!,HLOOKUP(总课表!G106,#REF!,2,FALSE),FALSE)</f>
        <v>#REF!</v>
      </c>
      <c r="M106" s="47" t="str">
        <f>IF(ISERROR(FIND(#REF!,H106)),"",IF(FIND(#REF!,H106)&lt;&gt;0,#REF!&amp;COLUMNS(总课表!$M$3:M$3)&amp;总课表!$B106,""))</f>
        <v/>
      </c>
      <c r="N106" s="47" t="str">
        <f>IF(ISERROR(FIND(#REF!,I106)),"",IF(FIND(#REF!,I106)&lt;&gt;0,#REF!&amp;COLUMNS(总课表!$M$3:N$3)&amp;总课表!$B106,""))</f>
        <v/>
      </c>
      <c r="O106" s="47" t="str">
        <f>IF(ISERROR(FIND(#REF!,J106)),"",IF(FIND(#REF!,J106)&lt;&gt;0,#REF!&amp;COLUMNS(总课表!$M$3:O$3)&amp;总课表!$B106,""))</f>
        <v/>
      </c>
      <c r="P106" s="47" t="str">
        <f>IF(ISERROR(FIND(#REF!,K106)),"",IF(FIND(#REF!,K106)&lt;&gt;0,#REF!&amp;COLUMNS(总课表!$M$3:P$3)&amp;总课表!$B106,""))</f>
        <v/>
      </c>
      <c r="Q106" s="47" t="str">
        <f>IF(ISERROR(FIND(#REF!,L106)),"",IF(FIND(#REF!,L106)&lt;&gt;0,#REF!&amp;COLUMNS(总课表!$M$3:Q$3)&amp;总课表!$B106,""))</f>
        <v/>
      </c>
      <c r="T106" s="48">
        <v>201</v>
      </c>
      <c r="U106" s="45" t="s">
        <v>56</v>
      </c>
      <c r="V106" s="59" t="str">
        <f>IF(ISERROR(VLOOKUP($T106,任课!$D:$S,HLOOKUP(总课表!C106,任课!$F$1:$S$4,2,FALSE),FALSE)&amp;COLUMNS($V$1:V$1)&amp;$U106),VLOOKUP(C106,组合课!$B:$D,3,FALSE)&amp;COLUMNS($V$1:V$1)&amp;$U106,VLOOKUP($T106,任课!$D:$S,HLOOKUP(总课表!C106,任课!$F$1:$S$4,2,FALSE),FALSE)&amp;COLUMNS($V$1:V$1)&amp;$U106)</f>
        <v>周 平110</v>
      </c>
      <c r="W106" s="59" t="str">
        <f>IF(ISERROR(VLOOKUP($T106,任课!$D:$S,HLOOKUP(总课表!D106,任课!$F$1:$S$4,2,FALSE),FALSE)&amp;COLUMNS($V$1:W$1)&amp;$U106),VLOOKUP(D106,组合课!$B:$D,3,FALSE)&amp;COLUMNS($V$1:W$1)&amp;$U106,VLOOKUP($T106,任课!$D:$S,HLOOKUP(总课表!D106,任课!$F$1:$S$4,2,FALSE),FALSE)&amp;COLUMNS($V$1:W$1)&amp;$U106)</f>
        <v>杨雯洁210</v>
      </c>
      <c r="X106" s="59" t="str">
        <f>IF(ISERROR(VLOOKUP($T106,任课!$D:$S,HLOOKUP(总课表!E106,任课!$F$1:$S$4,2,FALSE),FALSE)&amp;COLUMNS($V$1:X$1)&amp;$U106),VLOOKUP(E106,组合课!$B:$D,3,FALSE)&amp;COLUMNS($V$1:X$1)&amp;$U106,VLOOKUP($T106,任课!$D:$S,HLOOKUP(总课表!E106,任课!$F$1:$S$4,2,FALSE),FALSE)&amp;COLUMNS($V$1:X$1)&amp;$U106)</f>
        <v>陈金定310</v>
      </c>
      <c r="Y106" s="59" t="str">
        <f>IF(ISERROR(VLOOKUP($T106,任课!$D:$S,HLOOKUP(总课表!F106,任课!$F$1:$S$4,2,FALSE),FALSE)&amp;COLUMNS($V$1:Y$1)&amp;$U106),VLOOKUP(F106,组合课!$B:$D,3,FALSE)&amp;COLUMNS($V$1:Y$1)&amp;$U106,VLOOKUP($T106,任课!$D:$S,HLOOKUP(总课表!F106,任课!$F$1:$S$4,2,FALSE),FALSE)&amp;COLUMNS($V$1:Y$1)&amp;$U106)</f>
        <v>凌 虹410</v>
      </c>
      <c r="Z106" s="59" t="str">
        <f>IF(ISERROR(VLOOKUP($T106,任课!$D:$S,HLOOKUP(总课表!G106,任课!$F$1:$S$4,2,FALSE),FALSE)&amp;COLUMNS($V$1:Z$1)&amp;$U106),VLOOKUP(G106,组合课!$B:$D,3,FALSE)&amp;COLUMNS($V$1:Z$1)&amp;$U106,VLOOKUP($T106,任课!$D:$S,HLOOKUP(总课表!G106,任课!$F$1:$S$4,2,FALSE),FALSE)&amp;COLUMNS($V$1:Z$1)&amp;$U106)</f>
        <v>沈亚平510</v>
      </c>
    </row>
    <row r="107" spans="1:26" ht="22.5" customHeight="1">
      <c r="A107" s="48"/>
      <c r="B107" s="49"/>
      <c r="C107" s="50"/>
      <c r="D107" s="50"/>
      <c r="E107" s="50"/>
      <c r="F107" s="50"/>
      <c r="G107" s="51">
        <v>44249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T107" s="48"/>
      <c r="U107" s="49"/>
      <c r="V107" s="50"/>
      <c r="W107" s="50"/>
      <c r="X107" s="50"/>
      <c r="Y107" s="50"/>
      <c r="Z107" s="51">
        <v>44249</v>
      </c>
    </row>
    <row r="108" spans="1:26" ht="22.5" customHeight="1">
      <c r="A108" s="48"/>
      <c r="B108" s="49"/>
      <c r="C108" s="50"/>
      <c r="D108" s="50"/>
      <c r="E108" s="50"/>
      <c r="F108" s="50"/>
      <c r="G108" s="50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T108" s="48"/>
      <c r="U108" s="49"/>
      <c r="V108" s="50"/>
      <c r="W108" s="50"/>
      <c r="X108" s="50"/>
      <c r="Y108" s="50"/>
      <c r="Z108" s="50"/>
    </row>
    <row r="109" spans="1:26" ht="22.5" customHeight="1">
      <c r="A109" s="48"/>
      <c r="B109" s="49"/>
      <c r="C109" s="50"/>
      <c r="D109" s="50"/>
      <c r="E109" s="50"/>
      <c r="F109" s="50"/>
      <c r="G109" s="50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T109" s="48"/>
      <c r="U109" s="49"/>
      <c r="V109" s="50"/>
      <c r="W109" s="50"/>
      <c r="X109" s="50"/>
      <c r="Y109" s="50"/>
      <c r="Z109" s="50"/>
    </row>
    <row r="110" spans="1:26" ht="22.5" customHeight="1">
      <c r="A110" s="48"/>
      <c r="B110" s="103" t="s">
        <v>290</v>
      </c>
      <c r="C110" s="103"/>
      <c r="D110" s="103"/>
      <c r="E110" s="103"/>
      <c r="F110" s="103"/>
      <c r="G110" s="103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T110" s="48"/>
      <c r="U110" s="102" t="s">
        <v>291</v>
      </c>
      <c r="V110" s="103"/>
      <c r="W110" s="103"/>
      <c r="X110" s="103"/>
      <c r="Y110" s="103"/>
      <c r="Z110" s="103"/>
    </row>
    <row r="111" spans="1:26" ht="22.5" customHeight="1">
      <c r="A111" s="48"/>
      <c r="B111" s="53" t="s">
        <v>39</v>
      </c>
      <c r="C111" s="41" t="s">
        <v>40</v>
      </c>
      <c r="D111" s="41" t="s">
        <v>41</v>
      </c>
      <c r="E111" s="41" t="s">
        <v>42</v>
      </c>
      <c r="F111" s="41" t="s">
        <v>43</v>
      </c>
      <c r="G111" s="41" t="s">
        <v>44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T111" s="48"/>
      <c r="U111" s="53" t="s">
        <v>39</v>
      </c>
      <c r="V111" s="41" t="s">
        <v>40</v>
      </c>
      <c r="W111" s="41" t="s">
        <v>41</v>
      </c>
      <c r="X111" s="41" t="s">
        <v>42</v>
      </c>
      <c r="Y111" s="41" t="s">
        <v>43</v>
      </c>
      <c r="Z111" s="41" t="s">
        <v>44</v>
      </c>
    </row>
    <row r="112" spans="1:26" ht="22.5" customHeight="1">
      <c r="A112" s="48">
        <v>202</v>
      </c>
      <c r="B112" s="45" t="s">
        <v>45</v>
      </c>
      <c r="C112" s="46" t="s">
        <v>267</v>
      </c>
      <c r="D112" s="46" t="s">
        <v>262</v>
      </c>
      <c r="E112" s="46" t="s">
        <v>266</v>
      </c>
      <c r="F112" s="46" t="s">
        <v>259</v>
      </c>
      <c r="G112" s="46" t="s">
        <v>292</v>
      </c>
      <c r="H112" s="47" t="e">
        <f>VLOOKUP($A112,#REF!,HLOOKUP(总课表!C112,#REF!,2,FALSE),FALSE)</f>
        <v>#REF!</v>
      </c>
      <c r="I112" s="47" t="e">
        <f>VLOOKUP($A112,#REF!,HLOOKUP(总课表!D112,#REF!,2,FALSE),FALSE)</f>
        <v>#REF!</v>
      </c>
      <c r="J112" s="47" t="e">
        <f>VLOOKUP($A112,#REF!,HLOOKUP(总课表!E112,#REF!,2,FALSE),FALSE)</f>
        <v>#REF!</v>
      </c>
      <c r="K112" s="47" t="e">
        <f>VLOOKUP($A112,#REF!,HLOOKUP(总课表!F112,#REF!,2,FALSE),FALSE)</f>
        <v>#REF!</v>
      </c>
      <c r="L112" s="47" t="e">
        <f>VLOOKUP($A112,#REF!,HLOOKUP(总课表!G112,#REF!,2,FALSE),FALSE)</f>
        <v>#REF!</v>
      </c>
      <c r="M112" s="47" t="str">
        <f>IF(ISERROR(FIND(#REF!,H112)),"",IF(FIND(#REF!,H112)&lt;&gt;0,#REF!&amp;COLUMNS(总课表!$M$3:M$3)&amp;总课表!$B112,""))</f>
        <v/>
      </c>
      <c r="N112" s="47" t="str">
        <f>IF(ISERROR(FIND(#REF!,I112)),"",IF(FIND(#REF!,I112)&lt;&gt;0,#REF!&amp;COLUMNS(总课表!$M$3:N$3)&amp;总课表!$B112,""))</f>
        <v/>
      </c>
      <c r="O112" s="47" t="str">
        <f>IF(ISERROR(FIND(#REF!,J112)),"",IF(FIND(#REF!,J112)&lt;&gt;0,#REF!&amp;COLUMNS(总课表!$M$3:O$3)&amp;总课表!$B112,""))</f>
        <v/>
      </c>
      <c r="P112" s="47" t="str">
        <f>IF(ISERROR(FIND(#REF!,K112)),"",IF(FIND(#REF!,K112)&lt;&gt;0,#REF!&amp;COLUMNS(总课表!$M$3:P$3)&amp;总课表!$B112,""))</f>
        <v/>
      </c>
      <c r="Q112" s="47" t="str">
        <f>IF(ISERROR(FIND(#REF!,L112)),"",IF(FIND(#REF!,L112)&lt;&gt;0,#REF!&amp;COLUMNS(总课表!$M$3:Q$3)&amp;总课表!$B112,""))</f>
        <v/>
      </c>
      <c r="T112" s="48">
        <v>202</v>
      </c>
      <c r="U112" s="45" t="s">
        <v>45</v>
      </c>
      <c r="V112" s="59" t="str">
        <f>IF(ISERROR(VLOOKUP($T112,任课!$D:$S,HLOOKUP(总课表!C112,任课!$F$1:$S$4,2,FALSE),FALSE)&amp;COLUMNS($V$1:V$1)&amp;$U112),VLOOKUP(C112,组合课!$B:$D,3,FALSE)&amp;COLUMNS($V$1:V$1)&amp;$U112,VLOOKUP($T112,任课!$D:$S,HLOOKUP(总课表!C112,任课!$F$1:$S$4,2,FALSE),FALSE)&amp;COLUMNS($V$1:V$1)&amp;$U112)</f>
        <v>张婷婷101</v>
      </c>
      <c r="W112" s="59" t="str">
        <f>IF(ISERROR(VLOOKUP($T112,任课!$D:$S,HLOOKUP(总课表!D112,任课!$F$1:$S$4,2,FALSE),FALSE)&amp;COLUMNS($V$1:W$1)&amp;$U112),VLOOKUP(D112,组合课!$B:$D,3,FALSE)&amp;COLUMNS($V$1:W$1)&amp;$U112,VLOOKUP($T112,任课!$D:$S,HLOOKUP(总课表!D112,任课!$F$1:$S$4,2,FALSE),FALSE)&amp;COLUMNS($V$1:W$1)&amp;$U112)</f>
        <v>汪 磊201</v>
      </c>
      <c r="X112" s="59" t="str">
        <f>IF(ISERROR(VLOOKUP($T112,任课!$D:$S,HLOOKUP(总课表!E112,任课!$F$1:$S$4,2,FALSE),FALSE)&amp;COLUMNS($V$1:X$1)&amp;$U112),VLOOKUP(E112,组合课!$B:$D,3,FALSE)&amp;COLUMNS($V$1:X$1)&amp;$U112,VLOOKUP($T112,任课!$D:$S,HLOOKUP(总课表!E112,任课!$F$1:$S$4,2,FALSE),FALSE)&amp;COLUMNS($V$1:X$1)&amp;$U112)</f>
        <v>陈金定301</v>
      </c>
      <c r="Y112" s="59" t="str">
        <f>IF(ISERROR(VLOOKUP($T112,任课!$D:$S,HLOOKUP(总课表!F112,任课!$F$1:$S$4,2,FALSE),FALSE)&amp;COLUMNS($V$1:Y$1)&amp;$U112),VLOOKUP(F112,组合课!$B:$D,3,FALSE)&amp;COLUMNS($V$1:Y$1)&amp;$U112,VLOOKUP($T112,任课!$D:$S,HLOOKUP(总课表!F112,任课!$F$1:$S$4,2,FALSE),FALSE)&amp;COLUMNS($V$1:Y$1)&amp;$U112)</f>
        <v>吴建琴401</v>
      </c>
      <c r="Z112" s="59" t="str">
        <f>IF(ISERROR(VLOOKUP($T112,任课!$D:$S,HLOOKUP(总课表!G112,任课!$F$1:$S$4,2,FALSE),FALSE)&amp;COLUMNS($V$1:Z$1)&amp;$U112),VLOOKUP(G112,组合课!$B:$D,3,FALSE)&amp;COLUMNS($V$1:Z$1)&amp;$U112,VLOOKUP($T112,任课!$D:$S,HLOOKUP(总课表!G112,任课!$F$1:$S$4,2,FALSE),FALSE)&amp;COLUMNS($V$1:Z$1)&amp;$U112)</f>
        <v>周 平郑傲翾501</v>
      </c>
    </row>
    <row r="113" spans="1:26" ht="22.5" customHeight="1">
      <c r="A113" s="48">
        <v>202</v>
      </c>
      <c r="B113" s="45" t="s">
        <v>46</v>
      </c>
      <c r="C113" s="46" t="s">
        <v>266</v>
      </c>
      <c r="D113" s="46" t="s">
        <v>262</v>
      </c>
      <c r="E113" s="46" t="s">
        <v>293</v>
      </c>
      <c r="F113" s="46" t="s">
        <v>266</v>
      </c>
      <c r="G113" s="46" t="s">
        <v>259</v>
      </c>
      <c r="H113" s="47" t="e">
        <f>VLOOKUP($A113,#REF!,HLOOKUP(总课表!C113,#REF!,2,FALSE),FALSE)</f>
        <v>#REF!</v>
      </c>
      <c r="I113" s="47" t="e">
        <f>VLOOKUP($A113,#REF!,HLOOKUP(总课表!D113,#REF!,2,FALSE),FALSE)</f>
        <v>#REF!</v>
      </c>
      <c r="J113" s="47" t="e">
        <f>VLOOKUP($A113,#REF!,HLOOKUP(总课表!E113,#REF!,2,FALSE),FALSE)</f>
        <v>#REF!</v>
      </c>
      <c r="K113" s="47" t="e">
        <f>VLOOKUP($A113,#REF!,HLOOKUP(总课表!F113,#REF!,2,FALSE),FALSE)</f>
        <v>#REF!</v>
      </c>
      <c r="L113" s="47" t="e">
        <f>VLOOKUP($A113,#REF!,HLOOKUP(总课表!G113,#REF!,2,FALSE),FALSE)</f>
        <v>#REF!</v>
      </c>
      <c r="M113" s="47" t="str">
        <f>IF(ISERROR(FIND(#REF!,H113)),"",IF(FIND(#REF!,H113)&lt;&gt;0,#REF!&amp;COLUMNS(总课表!$M$3:M$3)&amp;总课表!$B113,""))</f>
        <v/>
      </c>
      <c r="N113" s="47" t="str">
        <f>IF(ISERROR(FIND(#REF!,I113)),"",IF(FIND(#REF!,I113)&lt;&gt;0,#REF!&amp;COLUMNS(总课表!$M$3:N$3)&amp;总课表!$B113,""))</f>
        <v/>
      </c>
      <c r="O113" s="47" t="str">
        <f>IF(ISERROR(FIND(#REF!,J113)),"",IF(FIND(#REF!,J113)&lt;&gt;0,#REF!&amp;COLUMNS(总课表!$M$3:O$3)&amp;总课表!$B113,""))</f>
        <v/>
      </c>
      <c r="P113" s="47" t="str">
        <f>IF(ISERROR(FIND(#REF!,K113)),"",IF(FIND(#REF!,K113)&lt;&gt;0,#REF!&amp;COLUMNS(总课表!$M$3:P$3)&amp;总课表!$B113,""))</f>
        <v/>
      </c>
      <c r="Q113" s="47" t="str">
        <f>IF(ISERROR(FIND(#REF!,L113)),"",IF(FIND(#REF!,L113)&lt;&gt;0,#REF!&amp;COLUMNS(总课表!$M$3:Q$3)&amp;总课表!$B113,""))</f>
        <v/>
      </c>
      <c r="T113" s="48">
        <v>202</v>
      </c>
      <c r="U113" s="45" t="s">
        <v>46</v>
      </c>
      <c r="V113" s="59" t="str">
        <f>IF(ISERROR(VLOOKUP($T113,任课!$D:$S,HLOOKUP(总课表!C113,任课!$F$1:$S$4,2,FALSE),FALSE)&amp;COLUMNS($V$1:V$1)&amp;$U113),VLOOKUP(C113,组合课!$B:$D,3,FALSE)&amp;COLUMNS($V$1:V$1)&amp;$U113,VLOOKUP($T113,任课!$D:$S,HLOOKUP(总课表!C113,任课!$F$1:$S$4,2,FALSE),FALSE)&amp;COLUMNS($V$1:V$1)&amp;$U113)</f>
        <v>陈金定102</v>
      </c>
      <c r="W113" s="59" t="str">
        <f>IF(ISERROR(VLOOKUP($T113,任课!$D:$S,HLOOKUP(总课表!D113,任课!$F$1:$S$4,2,FALSE),FALSE)&amp;COLUMNS($V$1:W$1)&amp;$U113),VLOOKUP(D113,组合课!$B:$D,3,FALSE)&amp;COLUMNS($V$1:W$1)&amp;$U113,VLOOKUP($T113,任课!$D:$S,HLOOKUP(总课表!D113,任课!$F$1:$S$4,2,FALSE),FALSE)&amp;COLUMNS($V$1:W$1)&amp;$U113)</f>
        <v>汪 磊202</v>
      </c>
      <c r="X113" s="59" t="str">
        <f>IF(ISERROR(VLOOKUP($T113,任课!$D:$S,HLOOKUP(总课表!E113,任课!$F$1:$S$4,2,FALSE),FALSE)&amp;COLUMNS($V$1:X$1)&amp;$U113),VLOOKUP(E113,组合课!$B:$D,3,FALSE)&amp;COLUMNS($V$1:X$1)&amp;$U113,VLOOKUP($T113,任课!$D:$S,HLOOKUP(总课表!E113,任课!$F$1:$S$4,2,FALSE),FALSE)&amp;COLUMNS($V$1:X$1)&amp;$U113)</f>
        <v>蔡文清郑傲翾302</v>
      </c>
      <c r="Y113" s="59" t="str">
        <f>IF(ISERROR(VLOOKUP($T113,任课!$D:$S,HLOOKUP(总课表!F113,任课!$F$1:$S$4,2,FALSE),FALSE)&amp;COLUMNS($V$1:Y$1)&amp;$U113),VLOOKUP(F113,组合课!$B:$D,3,FALSE)&amp;COLUMNS($V$1:Y$1)&amp;$U113,VLOOKUP($T113,任课!$D:$S,HLOOKUP(总课表!F113,任课!$F$1:$S$4,2,FALSE),FALSE)&amp;COLUMNS($V$1:Y$1)&amp;$U113)</f>
        <v>陈金定402</v>
      </c>
      <c r="Z113" s="59" t="str">
        <f>IF(ISERROR(VLOOKUP($T113,任课!$D:$S,HLOOKUP(总课表!G113,任课!$F$1:$S$4,2,FALSE),FALSE)&amp;COLUMNS($V$1:Z$1)&amp;$U113),VLOOKUP(G113,组合课!$B:$D,3,FALSE)&amp;COLUMNS($V$1:Z$1)&amp;$U113,VLOOKUP($T113,任课!$D:$S,HLOOKUP(总课表!G113,任课!$F$1:$S$4,2,FALSE),FALSE)&amp;COLUMNS($V$1:Z$1)&amp;$U113)</f>
        <v>吴建琴502</v>
      </c>
    </row>
    <row r="114" spans="1:26" ht="22.5" customHeight="1">
      <c r="A114" s="48">
        <v>202</v>
      </c>
      <c r="B114" s="45" t="s">
        <v>47</v>
      </c>
      <c r="C114" s="46" t="s">
        <v>259</v>
      </c>
      <c r="D114" s="46" t="s">
        <v>284</v>
      </c>
      <c r="E114" s="46" t="s">
        <v>267</v>
      </c>
      <c r="F114" s="46" t="s">
        <v>294</v>
      </c>
      <c r="G114" s="46" t="s">
        <v>259</v>
      </c>
      <c r="H114" s="47" t="e">
        <f>VLOOKUP($A114,#REF!,HLOOKUP(总课表!C114,#REF!,2,FALSE),FALSE)</f>
        <v>#REF!</v>
      </c>
      <c r="I114" s="47" t="e">
        <f>VLOOKUP($A114,#REF!,HLOOKUP(总课表!D114,#REF!,2,FALSE),FALSE)</f>
        <v>#REF!</v>
      </c>
      <c r="J114" s="47" t="e">
        <f>VLOOKUP($A114,#REF!,HLOOKUP(总课表!E114,#REF!,2,FALSE),FALSE)</f>
        <v>#REF!</v>
      </c>
      <c r="K114" s="47" t="e">
        <f>VLOOKUP($A114,#REF!,HLOOKUP(总课表!F114,#REF!,2,FALSE),FALSE)</f>
        <v>#REF!</v>
      </c>
      <c r="L114" s="47" t="e">
        <f>VLOOKUP($A114,#REF!,HLOOKUP(总课表!G114,#REF!,2,FALSE),FALSE)</f>
        <v>#REF!</v>
      </c>
      <c r="M114" s="47" t="str">
        <f>IF(ISERROR(FIND(#REF!,H114)),"",IF(FIND(#REF!,H114)&lt;&gt;0,#REF!&amp;COLUMNS(总课表!$M$3:M$3)&amp;总课表!$B114,""))</f>
        <v/>
      </c>
      <c r="N114" s="47" t="str">
        <f>IF(ISERROR(FIND(#REF!,I114)),"",IF(FIND(#REF!,I114)&lt;&gt;0,#REF!&amp;COLUMNS(总课表!$M$3:N$3)&amp;总课表!$B114,""))</f>
        <v/>
      </c>
      <c r="O114" s="47" t="str">
        <f>IF(ISERROR(FIND(#REF!,J114)),"",IF(FIND(#REF!,J114)&lt;&gt;0,#REF!&amp;COLUMNS(总课表!$M$3:O$3)&amp;总课表!$B114,""))</f>
        <v/>
      </c>
      <c r="P114" s="47" t="str">
        <f>IF(ISERROR(FIND(#REF!,K114)),"",IF(FIND(#REF!,K114)&lt;&gt;0,#REF!&amp;COLUMNS(总课表!$M$3:P$3)&amp;总课表!$B114,""))</f>
        <v/>
      </c>
      <c r="Q114" s="47" t="str">
        <f>IF(ISERROR(FIND(#REF!,L114)),"",IF(FIND(#REF!,L114)&lt;&gt;0,#REF!&amp;COLUMNS(总课表!$M$3:Q$3)&amp;总课表!$B114,""))</f>
        <v/>
      </c>
      <c r="T114" s="48">
        <v>202</v>
      </c>
      <c r="U114" s="45" t="s">
        <v>47</v>
      </c>
      <c r="V114" s="59" t="str">
        <f>IF(ISERROR(VLOOKUP($T114,任课!$D:$S,HLOOKUP(总课表!C114,任课!$F$1:$S$4,2,FALSE),FALSE)&amp;COLUMNS($V$1:V$1)&amp;$U114),VLOOKUP(C114,组合课!$B:$D,3,FALSE)&amp;COLUMNS($V$1:V$1)&amp;$U114,VLOOKUP($T114,任课!$D:$S,HLOOKUP(总课表!C114,任课!$F$1:$S$4,2,FALSE),FALSE)&amp;COLUMNS($V$1:V$1)&amp;$U114)</f>
        <v>吴建琴103</v>
      </c>
      <c r="W114" s="59" t="str">
        <f>IF(ISERROR(VLOOKUP($T114,任课!$D:$S,HLOOKUP(总课表!D114,任课!$F$1:$S$4,2,FALSE),FALSE)&amp;COLUMNS($V$1:W$1)&amp;$U114),VLOOKUP(D114,组合课!$B:$D,3,FALSE)&amp;COLUMNS($V$1:W$1)&amp;$U114,VLOOKUP($T114,任课!$D:$S,HLOOKUP(总课表!D114,任课!$F$1:$S$4,2,FALSE),FALSE)&amp;COLUMNS($V$1:W$1)&amp;$U114)</f>
        <v>蔡文清郑傲翾203</v>
      </c>
      <c r="X114" s="59" t="str">
        <f>IF(ISERROR(VLOOKUP($T114,任课!$D:$S,HLOOKUP(总课表!E114,任课!$F$1:$S$4,2,FALSE),FALSE)&amp;COLUMNS($V$1:X$1)&amp;$U114),VLOOKUP(E114,组合课!$B:$D,3,FALSE)&amp;COLUMNS($V$1:X$1)&amp;$U114,VLOOKUP($T114,任课!$D:$S,HLOOKUP(总课表!E114,任课!$F$1:$S$4,2,FALSE),FALSE)&amp;COLUMNS($V$1:X$1)&amp;$U114)</f>
        <v>张婷婷303</v>
      </c>
      <c r="Y114" s="59" t="str">
        <f>IF(ISERROR(VLOOKUP($T114,任课!$D:$S,HLOOKUP(总课表!F114,任课!$F$1:$S$4,2,FALSE),FALSE)&amp;COLUMNS($V$1:Y$1)&amp;$U114),VLOOKUP(F114,组合课!$B:$D,3,FALSE)&amp;COLUMNS($V$1:Y$1)&amp;$U114,VLOOKUP($T114,任课!$D:$S,HLOOKUP(总课表!F114,任课!$F$1:$S$4,2,FALSE),FALSE)&amp;COLUMNS($V$1:Y$1)&amp;$U114)</f>
        <v>周 平郑傲翾403</v>
      </c>
      <c r="Z114" s="59" t="str">
        <f>IF(ISERROR(VLOOKUP($T114,任课!$D:$S,HLOOKUP(总课表!G114,任课!$F$1:$S$4,2,FALSE),FALSE)&amp;COLUMNS($V$1:Z$1)&amp;$U114),VLOOKUP(G114,组合课!$B:$D,3,FALSE)&amp;COLUMNS($V$1:Z$1)&amp;$U114,VLOOKUP($T114,任课!$D:$S,HLOOKUP(总课表!G114,任课!$F$1:$S$4,2,FALSE),FALSE)&amp;COLUMNS($V$1:Z$1)&amp;$U114)</f>
        <v>吴建琴503</v>
      </c>
    </row>
    <row r="115" spans="1:26" ht="22.5" customHeight="1">
      <c r="A115" s="48">
        <v>202</v>
      </c>
      <c r="B115" s="45" t="s">
        <v>48</v>
      </c>
      <c r="C115" s="46" t="s">
        <v>262</v>
      </c>
      <c r="D115" s="46" t="s">
        <v>259</v>
      </c>
      <c r="E115" s="46" t="s">
        <v>267</v>
      </c>
      <c r="F115" s="46" t="s">
        <v>267</v>
      </c>
      <c r="G115" s="46" t="s">
        <v>262</v>
      </c>
      <c r="H115" s="47" t="e">
        <f>VLOOKUP($A115,#REF!,HLOOKUP(总课表!C115,#REF!,2,FALSE),FALSE)</f>
        <v>#REF!</v>
      </c>
      <c r="I115" s="47" t="e">
        <f>VLOOKUP($A115,#REF!,HLOOKUP(总课表!D115,#REF!,2,FALSE),FALSE)</f>
        <v>#REF!</v>
      </c>
      <c r="J115" s="47" t="e">
        <f>VLOOKUP($A115,#REF!,HLOOKUP(总课表!E115,#REF!,2,FALSE),FALSE)</f>
        <v>#REF!</v>
      </c>
      <c r="K115" s="47" t="e">
        <f>VLOOKUP($A115,#REF!,HLOOKUP(总课表!F115,#REF!,2,FALSE),FALSE)</f>
        <v>#REF!</v>
      </c>
      <c r="L115" s="47" t="e">
        <f>VLOOKUP($A115,#REF!,HLOOKUP(总课表!G115,#REF!,2,FALSE),FALSE)</f>
        <v>#REF!</v>
      </c>
      <c r="M115" s="47" t="str">
        <f>IF(ISERROR(FIND(#REF!,H115)),"",IF(FIND(#REF!,H115)&lt;&gt;0,#REF!&amp;COLUMNS(总课表!$M$3:M$3)&amp;总课表!$B115,""))</f>
        <v/>
      </c>
      <c r="N115" s="47" t="str">
        <f>IF(ISERROR(FIND(#REF!,I115)),"",IF(FIND(#REF!,I115)&lt;&gt;0,#REF!&amp;COLUMNS(总课表!$M$3:N$3)&amp;总课表!$B115,""))</f>
        <v/>
      </c>
      <c r="O115" s="47" t="str">
        <f>IF(ISERROR(FIND(#REF!,J115)),"",IF(FIND(#REF!,J115)&lt;&gt;0,#REF!&amp;COLUMNS(总课表!$M$3:O$3)&amp;总课表!$B115,""))</f>
        <v/>
      </c>
      <c r="P115" s="47" t="str">
        <f>IF(ISERROR(FIND(#REF!,K115)),"",IF(FIND(#REF!,K115)&lt;&gt;0,#REF!&amp;COLUMNS(总课表!$M$3:P$3)&amp;总课表!$B115,""))</f>
        <v/>
      </c>
      <c r="Q115" s="47" t="str">
        <f>IF(ISERROR(FIND(#REF!,L115)),"",IF(FIND(#REF!,L115)&lt;&gt;0,#REF!&amp;COLUMNS(总课表!$M$3:Q$3)&amp;总课表!$B115,""))</f>
        <v/>
      </c>
      <c r="T115" s="48">
        <v>202</v>
      </c>
      <c r="U115" s="45" t="s">
        <v>48</v>
      </c>
      <c r="V115" s="59" t="str">
        <f>IF(ISERROR(VLOOKUP($T115,任课!$D:$S,HLOOKUP(总课表!C115,任课!$F$1:$S$4,2,FALSE),FALSE)&amp;COLUMNS($V$1:V$1)&amp;$U115),VLOOKUP(C115,组合课!$B:$D,3,FALSE)&amp;COLUMNS($V$1:V$1)&amp;$U115,VLOOKUP($T115,任课!$D:$S,HLOOKUP(总课表!C115,任课!$F$1:$S$4,2,FALSE),FALSE)&amp;COLUMNS($V$1:V$1)&amp;$U115)</f>
        <v>汪 磊104</v>
      </c>
      <c r="W115" s="59" t="str">
        <f>IF(ISERROR(VLOOKUP($T115,任课!$D:$S,HLOOKUP(总课表!D115,任课!$F$1:$S$4,2,FALSE),FALSE)&amp;COLUMNS($V$1:W$1)&amp;$U115),VLOOKUP(D115,组合课!$B:$D,3,FALSE)&amp;COLUMNS($V$1:W$1)&amp;$U115,VLOOKUP($T115,任课!$D:$S,HLOOKUP(总课表!D115,任课!$F$1:$S$4,2,FALSE),FALSE)&amp;COLUMNS($V$1:W$1)&amp;$U115)</f>
        <v>吴建琴204</v>
      </c>
      <c r="X115" s="59" t="str">
        <f>IF(ISERROR(VLOOKUP($T115,任课!$D:$S,HLOOKUP(总课表!E115,任课!$F$1:$S$4,2,FALSE),FALSE)&amp;COLUMNS($V$1:X$1)&amp;$U115),VLOOKUP(E115,组合课!$B:$D,3,FALSE)&amp;COLUMNS($V$1:X$1)&amp;$U115,VLOOKUP($T115,任课!$D:$S,HLOOKUP(总课表!E115,任课!$F$1:$S$4,2,FALSE),FALSE)&amp;COLUMNS($V$1:X$1)&amp;$U115)</f>
        <v>张婷婷304</v>
      </c>
      <c r="Y115" s="59" t="str">
        <f>IF(ISERROR(VLOOKUP($T115,任课!$D:$S,HLOOKUP(总课表!F115,任课!$F$1:$S$4,2,FALSE),FALSE)&amp;COLUMNS($V$1:Y$1)&amp;$U115),VLOOKUP(F115,组合课!$B:$D,3,FALSE)&amp;COLUMNS($V$1:Y$1)&amp;$U115,VLOOKUP($T115,任课!$D:$S,HLOOKUP(总课表!F115,任课!$F$1:$S$4,2,FALSE),FALSE)&amp;COLUMNS($V$1:Y$1)&amp;$U115)</f>
        <v>张婷婷404</v>
      </c>
      <c r="Z115" s="59" t="str">
        <f>IF(ISERROR(VLOOKUP($T115,任课!$D:$S,HLOOKUP(总课表!G115,任课!$F$1:$S$4,2,FALSE),FALSE)&amp;COLUMNS($V$1:Z$1)&amp;$U115),VLOOKUP(G115,组合课!$B:$D,3,FALSE)&amp;COLUMNS($V$1:Z$1)&amp;$U115,VLOOKUP($T115,任课!$D:$S,HLOOKUP(总课表!G115,任课!$F$1:$S$4,2,FALSE),FALSE)&amp;COLUMNS($V$1:Z$1)&amp;$U115)</f>
        <v>汪 磊504</v>
      </c>
    </row>
    <row r="116" spans="1:26" ht="22.5" customHeight="1">
      <c r="A116" s="48">
        <v>202</v>
      </c>
      <c r="B116" s="45" t="s">
        <v>50</v>
      </c>
      <c r="C116" s="46" t="s">
        <v>262</v>
      </c>
      <c r="D116" s="46" t="s">
        <v>259</v>
      </c>
      <c r="E116" s="46" t="s">
        <v>295</v>
      </c>
      <c r="F116" s="46" t="s">
        <v>267</v>
      </c>
      <c r="G116" s="46" t="s">
        <v>262</v>
      </c>
      <c r="H116" s="47" t="e">
        <f>VLOOKUP($A116,#REF!,HLOOKUP(总课表!C116,#REF!,2,FALSE),FALSE)</f>
        <v>#REF!</v>
      </c>
      <c r="I116" s="47" t="e">
        <f>VLOOKUP($A116,#REF!,HLOOKUP(总课表!D116,#REF!,2,FALSE),FALSE)</f>
        <v>#REF!</v>
      </c>
      <c r="J116" s="47" t="e">
        <f>VLOOKUP($A116,#REF!,HLOOKUP(总课表!E116,#REF!,2,FALSE),FALSE)</f>
        <v>#REF!</v>
      </c>
      <c r="K116" s="47" t="e">
        <f>VLOOKUP($A116,#REF!,HLOOKUP(总课表!F116,#REF!,2,FALSE),FALSE)</f>
        <v>#REF!</v>
      </c>
      <c r="L116" s="47" t="e">
        <f>VLOOKUP($A116,#REF!,HLOOKUP(总课表!G116,#REF!,2,FALSE),FALSE)</f>
        <v>#REF!</v>
      </c>
      <c r="M116" s="47" t="str">
        <f>IF(ISERROR(FIND(#REF!,H116)),"",IF(FIND(#REF!,H116)&lt;&gt;0,#REF!&amp;COLUMNS(总课表!$M$3:M$3)&amp;总课表!$B116,""))</f>
        <v/>
      </c>
      <c r="N116" s="47" t="str">
        <f>IF(ISERROR(FIND(#REF!,I116)),"",IF(FIND(#REF!,I116)&lt;&gt;0,#REF!&amp;COLUMNS(总课表!$M$3:N$3)&amp;总课表!$B116,""))</f>
        <v/>
      </c>
      <c r="O116" s="47" t="str">
        <f>IF(ISERROR(FIND(#REF!,J116)),"",IF(FIND(#REF!,J116)&lt;&gt;0,#REF!&amp;COLUMNS(总课表!$M$3:O$3)&amp;总课表!$B116,""))</f>
        <v/>
      </c>
      <c r="P116" s="47" t="str">
        <f>IF(ISERROR(FIND(#REF!,K116)),"",IF(FIND(#REF!,K116)&lt;&gt;0,#REF!&amp;COLUMNS(总课表!$M$3:P$3)&amp;总课表!$B116,""))</f>
        <v/>
      </c>
      <c r="Q116" s="47" t="str">
        <f>IF(ISERROR(FIND(#REF!,L116)),"",IF(FIND(#REF!,L116)&lt;&gt;0,#REF!&amp;COLUMNS(总课表!$M$3:Q$3)&amp;总课表!$B116,""))</f>
        <v/>
      </c>
      <c r="T116" s="48">
        <v>202</v>
      </c>
      <c r="U116" s="45" t="s">
        <v>50</v>
      </c>
      <c r="V116" s="59" t="str">
        <f>IF(ISERROR(VLOOKUP($T116,任课!$D:$S,HLOOKUP(总课表!C116,任课!$F$1:$S$4,2,FALSE),FALSE)&amp;COLUMNS($V$1:V$1)&amp;$U116),VLOOKUP(C116,组合课!$B:$D,3,FALSE)&amp;COLUMNS($V$1:V$1)&amp;$U116,VLOOKUP($T116,任课!$D:$S,HLOOKUP(总课表!C116,任课!$F$1:$S$4,2,FALSE),FALSE)&amp;COLUMNS($V$1:V$1)&amp;$U116)</f>
        <v>汪 磊105</v>
      </c>
      <c r="W116" s="59" t="str">
        <f>IF(ISERROR(VLOOKUP($T116,任课!$D:$S,HLOOKUP(总课表!D116,任课!$F$1:$S$4,2,FALSE),FALSE)&amp;COLUMNS($V$1:W$1)&amp;$U116),VLOOKUP(D116,组合课!$B:$D,3,FALSE)&amp;COLUMNS($V$1:W$1)&amp;$U116,VLOOKUP($T116,任课!$D:$S,HLOOKUP(总课表!D116,任课!$F$1:$S$4,2,FALSE),FALSE)&amp;COLUMNS($V$1:W$1)&amp;$U116)</f>
        <v>吴建琴205</v>
      </c>
      <c r="X116" s="59" t="str">
        <f>IF(ISERROR(VLOOKUP($T116,任课!$D:$S,HLOOKUP(总课表!E116,任课!$F$1:$S$4,2,FALSE),FALSE)&amp;COLUMNS($V$1:X$1)&amp;$U116),VLOOKUP(E116,组合课!$B:$D,3,FALSE)&amp;COLUMNS($V$1:X$1)&amp;$U116,VLOOKUP($T116,任课!$D:$S,HLOOKUP(总课表!E116,任课!$F$1:$S$4,2,FALSE),FALSE)&amp;COLUMNS($V$1:X$1)&amp;$U116)</f>
        <v>周 平郑傲翾305</v>
      </c>
      <c r="Y116" s="59" t="str">
        <f>IF(ISERROR(VLOOKUP($T116,任课!$D:$S,HLOOKUP(总课表!F116,任课!$F$1:$S$4,2,FALSE),FALSE)&amp;COLUMNS($V$1:Y$1)&amp;$U116),VLOOKUP(F116,组合课!$B:$D,3,FALSE)&amp;COLUMNS($V$1:Y$1)&amp;$U116,VLOOKUP($T116,任课!$D:$S,HLOOKUP(总课表!F116,任课!$F$1:$S$4,2,FALSE),FALSE)&amp;COLUMNS($V$1:Y$1)&amp;$U116)</f>
        <v>张婷婷405</v>
      </c>
      <c r="Z116" s="59" t="str">
        <f>IF(ISERROR(VLOOKUP($T116,任课!$D:$S,HLOOKUP(总课表!G116,任课!$F$1:$S$4,2,FALSE),FALSE)&amp;COLUMNS($V$1:Z$1)&amp;$U116),VLOOKUP(G116,组合课!$B:$D,3,FALSE)&amp;COLUMNS($V$1:Z$1)&amp;$U116,VLOOKUP($T116,任课!$D:$S,HLOOKUP(总课表!G116,任课!$F$1:$S$4,2,FALSE),FALSE)&amp;COLUMNS($V$1:Z$1)&amp;$U116)</f>
        <v>汪 磊505</v>
      </c>
    </row>
    <row r="117" spans="1:26" ht="22.5" customHeight="1">
      <c r="A117" s="48">
        <v>202</v>
      </c>
      <c r="B117" s="45" t="s">
        <v>52</v>
      </c>
      <c r="C117" s="46" t="s">
        <v>295</v>
      </c>
      <c r="D117" s="46" t="s">
        <v>266</v>
      </c>
      <c r="E117" s="46" t="s">
        <v>259</v>
      </c>
      <c r="F117" s="46" t="s">
        <v>293</v>
      </c>
      <c r="G117" s="46" t="s">
        <v>266</v>
      </c>
      <c r="H117" s="47" t="e">
        <f>VLOOKUP($A117,#REF!,HLOOKUP(总课表!C117,#REF!,2,FALSE),FALSE)</f>
        <v>#REF!</v>
      </c>
      <c r="I117" s="47" t="e">
        <f>VLOOKUP($A117,#REF!,HLOOKUP(总课表!D117,#REF!,2,FALSE),FALSE)</f>
        <v>#REF!</v>
      </c>
      <c r="J117" s="47" t="e">
        <f>VLOOKUP($A117,#REF!,HLOOKUP(总课表!E117,#REF!,2,FALSE),FALSE)</f>
        <v>#REF!</v>
      </c>
      <c r="K117" s="47" t="e">
        <f>VLOOKUP($A117,#REF!,HLOOKUP(总课表!F117,#REF!,2,FALSE),FALSE)</f>
        <v>#REF!</v>
      </c>
      <c r="L117" s="47" t="e">
        <f>VLOOKUP($A117,#REF!,HLOOKUP(总课表!G117,#REF!,2,FALSE),FALSE)</f>
        <v>#REF!</v>
      </c>
      <c r="M117" s="47" t="str">
        <f>IF(ISERROR(FIND(#REF!,H117)),"",IF(FIND(#REF!,H117)&lt;&gt;0,#REF!&amp;COLUMNS(总课表!$M$3:M$3)&amp;总课表!$B117,""))</f>
        <v/>
      </c>
      <c r="N117" s="47" t="str">
        <f>IF(ISERROR(FIND(#REF!,I117)),"",IF(FIND(#REF!,I117)&lt;&gt;0,#REF!&amp;COLUMNS(总课表!$M$3:N$3)&amp;总课表!$B117,""))</f>
        <v/>
      </c>
      <c r="O117" s="47" t="str">
        <f>IF(ISERROR(FIND(#REF!,J117)),"",IF(FIND(#REF!,J117)&lt;&gt;0,#REF!&amp;COLUMNS(总课表!$M$3:O$3)&amp;总课表!$B117,""))</f>
        <v/>
      </c>
      <c r="P117" s="47" t="str">
        <f>IF(ISERROR(FIND(#REF!,K117)),"",IF(FIND(#REF!,K117)&lt;&gt;0,#REF!&amp;COLUMNS(总课表!$M$3:P$3)&amp;总课表!$B117,""))</f>
        <v/>
      </c>
      <c r="Q117" s="47" t="str">
        <f>IF(ISERROR(FIND(#REF!,L117)),"",IF(FIND(#REF!,L117)&lt;&gt;0,#REF!&amp;COLUMNS(总课表!$M$3:Q$3)&amp;总课表!$B117,""))</f>
        <v/>
      </c>
      <c r="T117" s="48">
        <v>202</v>
      </c>
      <c r="U117" s="45" t="s">
        <v>52</v>
      </c>
      <c r="V117" s="59" t="str">
        <f>IF(ISERROR(VLOOKUP($T117,任课!$D:$S,HLOOKUP(总课表!C117,任课!$F$1:$S$4,2,FALSE),FALSE)&amp;COLUMNS($V$1:V$1)&amp;$U117),VLOOKUP(C117,组合课!$B:$D,3,FALSE)&amp;COLUMNS($V$1:V$1)&amp;$U117,VLOOKUP($T117,任课!$D:$S,HLOOKUP(总课表!C117,任课!$F$1:$S$4,2,FALSE),FALSE)&amp;COLUMNS($V$1:V$1)&amp;$U117)</f>
        <v>周 平郑傲翾106</v>
      </c>
      <c r="W117" s="59" t="str">
        <f>IF(ISERROR(VLOOKUP($T117,任课!$D:$S,HLOOKUP(总课表!D117,任课!$F$1:$S$4,2,FALSE),FALSE)&amp;COLUMNS($V$1:W$1)&amp;$U117),VLOOKUP(D117,组合课!$B:$D,3,FALSE)&amp;COLUMNS($V$1:W$1)&amp;$U117,VLOOKUP($T117,任课!$D:$S,HLOOKUP(总课表!D117,任课!$F$1:$S$4,2,FALSE),FALSE)&amp;COLUMNS($V$1:W$1)&amp;$U117)</f>
        <v>陈金定206</v>
      </c>
      <c r="X117" s="59" t="str">
        <f>IF(ISERROR(VLOOKUP($T117,任课!$D:$S,HLOOKUP(总课表!E117,任课!$F$1:$S$4,2,FALSE),FALSE)&amp;COLUMNS($V$1:X$1)&amp;$U117),VLOOKUP(E117,组合课!$B:$D,3,FALSE)&amp;COLUMNS($V$1:X$1)&amp;$U117,VLOOKUP($T117,任课!$D:$S,HLOOKUP(总课表!E117,任课!$F$1:$S$4,2,FALSE),FALSE)&amp;COLUMNS($V$1:X$1)&amp;$U117)</f>
        <v>吴建琴306</v>
      </c>
      <c r="Y117" s="59" t="str">
        <f>IF(ISERROR(VLOOKUP($T117,任课!$D:$S,HLOOKUP(总课表!F117,任课!$F$1:$S$4,2,FALSE),FALSE)&amp;COLUMNS($V$1:Y$1)&amp;$U117),VLOOKUP(F117,组合课!$B:$D,3,FALSE)&amp;COLUMNS($V$1:Y$1)&amp;$U117,VLOOKUP($T117,任课!$D:$S,HLOOKUP(总课表!F117,任课!$F$1:$S$4,2,FALSE),FALSE)&amp;COLUMNS($V$1:Y$1)&amp;$U117)</f>
        <v>蔡文清郑傲翾406</v>
      </c>
      <c r="Z117" s="59" t="str">
        <f>IF(ISERROR(VLOOKUP($T117,任课!$D:$S,HLOOKUP(总课表!G117,任课!$F$1:$S$4,2,FALSE),FALSE)&amp;COLUMNS($V$1:Z$1)&amp;$U117),VLOOKUP(G117,组合课!$B:$D,3,FALSE)&amp;COLUMNS($V$1:Z$1)&amp;$U117,VLOOKUP($T117,任课!$D:$S,HLOOKUP(总课表!G117,任课!$F$1:$S$4,2,FALSE),FALSE)&amp;COLUMNS($V$1:Z$1)&amp;$U117)</f>
        <v>陈金定506</v>
      </c>
    </row>
    <row r="118" spans="1:26" ht="22.5" customHeight="1">
      <c r="A118" s="48">
        <v>202</v>
      </c>
      <c r="B118" s="45" t="s">
        <v>53</v>
      </c>
      <c r="C118" s="46" t="s">
        <v>267</v>
      </c>
      <c r="D118" s="46" t="s">
        <v>266</v>
      </c>
      <c r="E118" s="46" t="s">
        <v>259</v>
      </c>
      <c r="F118" s="46" t="s">
        <v>262</v>
      </c>
      <c r="G118" s="46" t="s">
        <v>296</v>
      </c>
      <c r="H118" s="47" t="e">
        <f>VLOOKUP($A118,#REF!,HLOOKUP(总课表!C118,#REF!,2,FALSE),FALSE)</f>
        <v>#REF!</v>
      </c>
      <c r="I118" s="47" t="e">
        <f>VLOOKUP($A118,#REF!,HLOOKUP(总课表!D118,#REF!,2,FALSE),FALSE)</f>
        <v>#REF!</v>
      </c>
      <c r="J118" s="47" t="e">
        <f>VLOOKUP($A118,#REF!,HLOOKUP(总课表!E118,#REF!,2,FALSE),FALSE)</f>
        <v>#REF!</v>
      </c>
      <c r="K118" s="47" t="e">
        <f>VLOOKUP($A118,#REF!,HLOOKUP(总课表!F118,#REF!,2,FALSE),FALSE)</f>
        <v>#REF!</v>
      </c>
      <c r="L118" s="47" t="e">
        <f>VLOOKUP($A118,#REF!,HLOOKUP(总课表!G118,#REF!,2,FALSE),FALSE)</f>
        <v>#REF!</v>
      </c>
      <c r="M118" s="47" t="str">
        <f>IF(ISERROR(FIND(#REF!,H118)),"",IF(FIND(#REF!,H118)&lt;&gt;0,#REF!&amp;COLUMNS(总课表!$M$3:M$3)&amp;总课表!$B118,""))</f>
        <v/>
      </c>
      <c r="N118" s="47" t="str">
        <f>IF(ISERROR(FIND(#REF!,I118)),"",IF(FIND(#REF!,I118)&lt;&gt;0,#REF!&amp;COLUMNS(总课表!$M$3:N$3)&amp;总课表!$B118,""))</f>
        <v/>
      </c>
      <c r="O118" s="47" t="str">
        <f>IF(ISERROR(FIND(#REF!,J118)),"",IF(FIND(#REF!,J118)&lt;&gt;0,#REF!&amp;COLUMNS(总课表!$M$3:O$3)&amp;总课表!$B118,""))</f>
        <v/>
      </c>
      <c r="P118" s="47" t="str">
        <f>IF(ISERROR(FIND(#REF!,K118)),"",IF(FIND(#REF!,K118)&lt;&gt;0,#REF!&amp;COLUMNS(总课表!$M$3:P$3)&amp;总课表!$B118,""))</f>
        <v/>
      </c>
      <c r="Q118" s="47" t="str">
        <f>IF(ISERROR(FIND(#REF!,L118)),"",IF(FIND(#REF!,L118)&lt;&gt;0,#REF!&amp;COLUMNS(总课表!$M$3:Q$3)&amp;总课表!$B118,""))</f>
        <v/>
      </c>
      <c r="T118" s="48">
        <v>202</v>
      </c>
      <c r="U118" s="45" t="s">
        <v>53</v>
      </c>
      <c r="V118" s="59" t="str">
        <f>IF(ISERROR(VLOOKUP($T118,任课!$D:$S,HLOOKUP(总课表!C118,任课!$F$1:$S$4,2,FALSE),FALSE)&amp;COLUMNS($V$1:V$1)&amp;$U118),VLOOKUP(C118,组合课!$B:$D,3,FALSE)&amp;COLUMNS($V$1:V$1)&amp;$U118,VLOOKUP($T118,任课!$D:$S,HLOOKUP(总课表!C118,任课!$F$1:$S$4,2,FALSE),FALSE)&amp;COLUMNS($V$1:V$1)&amp;$U118)</f>
        <v>张婷婷107</v>
      </c>
      <c r="W118" s="59" t="str">
        <f>IF(ISERROR(VLOOKUP($T118,任课!$D:$S,HLOOKUP(总课表!D118,任课!$F$1:$S$4,2,FALSE),FALSE)&amp;COLUMNS($V$1:W$1)&amp;$U118),VLOOKUP(D118,组合课!$B:$D,3,FALSE)&amp;COLUMNS($V$1:W$1)&amp;$U118,VLOOKUP($T118,任课!$D:$S,HLOOKUP(总课表!D118,任课!$F$1:$S$4,2,FALSE),FALSE)&amp;COLUMNS($V$1:W$1)&amp;$U118)</f>
        <v>陈金定207</v>
      </c>
      <c r="X118" s="59" t="str">
        <f>IF(ISERROR(VLOOKUP($T118,任课!$D:$S,HLOOKUP(总课表!E118,任课!$F$1:$S$4,2,FALSE),FALSE)&amp;COLUMNS($V$1:X$1)&amp;$U118),VLOOKUP(E118,组合课!$B:$D,3,FALSE)&amp;COLUMNS($V$1:X$1)&amp;$U118,VLOOKUP($T118,任课!$D:$S,HLOOKUP(总课表!E118,任课!$F$1:$S$4,2,FALSE),FALSE)&amp;COLUMNS($V$1:X$1)&amp;$U118)</f>
        <v>吴建琴307</v>
      </c>
      <c r="Y118" s="59" t="str">
        <f>IF(ISERROR(VLOOKUP($T118,任课!$D:$S,HLOOKUP(总课表!F118,任课!$F$1:$S$4,2,FALSE),FALSE)&amp;COLUMNS($V$1:Y$1)&amp;$U118),VLOOKUP(F118,组合课!$B:$D,3,FALSE)&amp;COLUMNS($V$1:Y$1)&amp;$U118,VLOOKUP($T118,任课!$D:$S,HLOOKUP(总课表!F118,任课!$F$1:$S$4,2,FALSE),FALSE)&amp;COLUMNS($V$1:Y$1)&amp;$U118)</f>
        <v>汪 磊407</v>
      </c>
      <c r="Z118" s="59" t="str">
        <f>IF(ISERROR(VLOOKUP($T118,任课!$D:$S,HLOOKUP(总课表!G118,任课!$F$1:$S$4,2,FALSE),FALSE)&amp;COLUMNS($V$1:Z$1)&amp;$U118),VLOOKUP(G118,组合课!$B:$D,3,FALSE)&amp;COLUMNS($V$1:Z$1)&amp;$U118,VLOOKUP($T118,任课!$D:$S,HLOOKUP(总课表!G118,任课!$F$1:$S$4,2,FALSE),FALSE)&amp;COLUMNS($V$1:Z$1)&amp;$U118)</f>
        <v>蔡文清郑傲翾507</v>
      </c>
    </row>
    <row r="119" spans="1:26" ht="22.5" customHeight="1">
      <c r="A119" s="48">
        <v>202</v>
      </c>
      <c r="B119" s="45" t="s">
        <v>54</v>
      </c>
      <c r="C119" s="46" t="s">
        <v>259</v>
      </c>
      <c r="D119" s="46" t="s">
        <v>267</v>
      </c>
      <c r="E119" s="46" t="s">
        <v>269</v>
      </c>
      <c r="F119" s="46" t="s">
        <v>262</v>
      </c>
      <c r="G119" s="46" t="s">
        <v>267</v>
      </c>
      <c r="H119" s="47" t="e">
        <f>VLOOKUP($A119,#REF!,HLOOKUP(总课表!C119,#REF!,2,FALSE),FALSE)</f>
        <v>#REF!</v>
      </c>
      <c r="I119" s="47" t="e">
        <f>VLOOKUP($A119,#REF!,HLOOKUP(总课表!D119,#REF!,2,FALSE),FALSE)</f>
        <v>#REF!</v>
      </c>
      <c r="J119" s="47" t="e">
        <f>VLOOKUP($A119,#REF!,HLOOKUP(总课表!E119,#REF!,2,FALSE),FALSE)</f>
        <v>#REF!</v>
      </c>
      <c r="K119" s="47" t="e">
        <f>VLOOKUP($A119,#REF!,HLOOKUP(总课表!F119,#REF!,2,FALSE),FALSE)</f>
        <v>#REF!</v>
      </c>
      <c r="L119" s="47" t="e">
        <f>VLOOKUP($A119,#REF!,HLOOKUP(总课表!G119,#REF!,2,FALSE),FALSE)</f>
        <v>#REF!</v>
      </c>
      <c r="M119" s="47" t="str">
        <f>IF(ISERROR(FIND(#REF!,H119)),"",IF(FIND(#REF!,H119)&lt;&gt;0,#REF!&amp;COLUMNS(总课表!$M$3:M$3)&amp;总课表!$B119,""))</f>
        <v/>
      </c>
      <c r="N119" s="47" t="str">
        <f>IF(ISERROR(FIND(#REF!,I119)),"",IF(FIND(#REF!,I119)&lt;&gt;0,#REF!&amp;COLUMNS(总课表!$M$3:N$3)&amp;总课表!$B119,""))</f>
        <v/>
      </c>
      <c r="O119" s="47" t="str">
        <f>IF(ISERROR(FIND(#REF!,J119)),"",IF(FIND(#REF!,J119)&lt;&gt;0,#REF!&amp;COLUMNS(总课表!$M$3:O$3)&amp;总课表!$B119,""))</f>
        <v/>
      </c>
      <c r="P119" s="47" t="str">
        <f>IF(ISERROR(FIND(#REF!,K119)),"",IF(FIND(#REF!,K119)&lt;&gt;0,#REF!&amp;COLUMNS(总课表!$M$3:P$3)&amp;总课表!$B119,""))</f>
        <v/>
      </c>
      <c r="Q119" s="47" t="str">
        <f>IF(ISERROR(FIND(#REF!,L119)),"",IF(FIND(#REF!,L119)&lt;&gt;0,#REF!&amp;COLUMNS(总课表!$M$3:Q$3)&amp;总课表!$B119,""))</f>
        <v/>
      </c>
      <c r="T119" s="48">
        <v>202</v>
      </c>
      <c r="U119" s="45" t="s">
        <v>54</v>
      </c>
      <c r="V119" s="59" t="str">
        <f>IF(ISERROR(VLOOKUP($T119,任课!$D:$S,HLOOKUP(总课表!C119,任课!$F$1:$S$4,2,FALSE),FALSE)&amp;COLUMNS($V$1:V$1)&amp;$U119),VLOOKUP(C119,组合课!$B:$D,3,FALSE)&amp;COLUMNS($V$1:V$1)&amp;$U119,VLOOKUP($T119,任课!$D:$S,HLOOKUP(总课表!C119,任课!$F$1:$S$4,2,FALSE),FALSE)&amp;COLUMNS($V$1:V$1)&amp;$U119)</f>
        <v>吴建琴108</v>
      </c>
      <c r="W119" s="59" t="str">
        <f>IF(ISERROR(VLOOKUP($T119,任课!$D:$S,HLOOKUP(总课表!D119,任课!$F$1:$S$4,2,FALSE),FALSE)&amp;COLUMNS($V$1:W$1)&amp;$U119),VLOOKUP(D119,组合课!$B:$D,3,FALSE)&amp;COLUMNS($V$1:W$1)&amp;$U119,VLOOKUP($T119,任课!$D:$S,HLOOKUP(总课表!D119,任课!$F$1:$S$4,2,FALSE),FALSE)&amp;COLUMNS($V$1:W$1)&amp;$U119)</f>
        <v>张婷婷208</v>
      </c>
      <c r="X119" s="59" t="str">
        <f>IF(ISERROR(VLOOKUP($T119,任课!$D:$S,HLOOKUP(总课表!E119,任课!$F$1:$S$4,2,FALSE),FALSE)&amp;COLUMNS($V$1:X$1)&amp;$U119),VLOOKUP(E119,组合课!$B:$D,3,FALSE)&amp;COLUMNS($V$1:X$1)&amp;$U119,VLOOKUP($T119,任课!$D:$S,HLOOKUP(总课表!E119,任课!$F$1:$S$4,2,FALSE),FALSE)&amp;COLUMNS($V$1:X$1)&amp;$U119)</f>
        <v>凌 虹308</v>
      </c>
      <c r="Y119" s="59" t="str">
        <f>IF(ISERROR(VLOOKUP($T119,任课!$D:$S,HLOOKUP(总课表!F119,任课!$F$1:$S$4,2,FALSE),FALSE)&amp;COLUMNS($V$1:Y$1)&amp;$U119),VLOOKUP(F119,组合课!$B:$D,3,FALSE)&amp;COLUMNS($V$1:Y$1)&amp;$U119,VLOOKUP($T119,任课!$D:$S,HLOOKUP(总课表!F119,任课!$F$1:$S$4,2,FALSE),FALSE)&amp;COLUMNS($V$1:Y$1)&amp;$U119)</f>
        <v>汪 磊408</v>
      </c>
      <c r="Z119" s="59" t="str">
        <f>IF(ISERROR(VLOOKUP($T119,任课!$D:$S,HLOOKUP(总课表!G119,任课!$F$1:$S$4,2,FALSE),FALSE)&amp;COLUMNS($V$1:Z$1)&amp;$U119),VLOOKUP(G119,组合课!$B:$D,3,FALSE)&amp;COLUMNS($V$1:Z$1)&amp;$U119,VLOOKUP($T119,任课!$D:$S,HLOOKUP(总课表!G119,任课!$F$1:$S$4,2,FALSE),FALSE)&amp;COLUMNS($V$1:Z$1)&amp;$U119)</f>
        <v>张婷婷508</v>
      </c>
    </row>
    <row r="120" spans="1:26" ht="22.5" customHeight="1">
      <c r="A120" s="48">
        <v>202</v>
      </c>
      <c r="B120" s="45" t="s">
        <v>55</v>
      </c>
      <c r="C120" s="46" t="s">
        <v>270</v>
      </c>
      <c r="D120" s="46" t="s">
        <v>267</v>
      </c>
      <c r="E120" s="46" t="s">
        <v>262</v>
      </c>
      <c r="F120" s="46" t="s">
        <v>269</v>
      </c>
      <c r="G120" s="46" t="s">
        <v>272</v>
      </c>
      <c r="H120" s="47" t="e">
        <f>VLOOKUP($A120,#REF!,HLOOKUP(总课表!C120,#REF!,2,FALSE),FALSE)</f>
        <v>#REF!</v>
      </c>
      <c r="I120" s="47" t="e">
        <f>VLOOKUP($A120,#REF!,HLOOKUP(总课表!D120,#REF!,2,FALSE),FALSE)</f>
        <v>#REF!</v>
      </c>
      <c r="J120" s="47" t="e">
        <f>VLOOKUP($A120,#REF!,HLOOKUP(总课表!E120,#REF!,2,FALSE),FALSE)</f>
        <v>#REF!</v>
      </c>
      <c r="K120" s="47" t="e">
        <f>VLOOKUP($A120,#REF!,HLOOKUP(总课表!F120,#REF!,2,FALSE),FALSE)</f>
        <v>#REF!</v>
      </c>
      <c r="L120" s="47" t="e">
        <f>VLOOKUP($A120,#REF!,HLOOKUP(总课表!G120,#REF!,2,FALSE),FALSE)</f>
        <v>#REF!</v>
      </c>
      <c r="M120" s="47" t="str">
        <f>IF(ISERROR(FIND(#REF!,H120)),"",IF(FIND(#REF!,H120)&lt;&gt;0,#REF!&amp;COLUMNS(总课表!$M$3:M$3)&amp;总课表!$B120,""))</f>
        <v/>
      </c>
      <c r="N120" s="47" t="str">
        <f>IF(ISERROR(FIND(#REF!,I120)),"",IF(FIND(#REF!,I120)&lt;&gt;0,#REF!&amp;COLUMNS(总课表!$M$3:N$3)&amp;总课表!$B120,""))</f>
        <v/>
      </c>
      <c r="O120" s="47" t="str">
        <f>IF(ISERROR(FIND(#REF!,J120)),"",IF(FIND(#REF!,J120)&lt;&gt;0,#REF!&amp;COLUMNS(总课表!$M$3:O$3)&amp;总课表!$B120,""))</f>
        <v/>
      </c>
      <c r="P120" s="47" t="str">
        <f>IF(ISERROR(FIND(#REF!,K120)),"",IF(FIND(#REF!,K120)&lt;&gt;0,#REF!&amp;COLUMNS(总课表!$M$3:P$3)&amp;总课表!$B120,""))</f>
        <v/>
      </c>
      <c r="Q120" s="47" t="str">
        <f>IF(ISERROR(FIND(#REF!,L120)),"",IF(FIND(#REF!,L120)&lt;&gt;0,#REF!&amp;COLUMNS(总课表!$M$3:Q$3)&amp;总课表!$B120,""))</f>
        <v/>
      </c>
      <c r="T120" s="48">
        <v>202</v>
      </c>
      <c r="U120" s="45" t="s">
        <v>55</v>
      </c>
      <c r="V120" s="59" t="str">
        <f>IF(ISERROR(VLOOKUP($T120,任课!$D:$S,HLOOKUP(总课表!C120,任课!$F$1:$S$4,2,FALSE),FALSE)&amp;COLUMNS($V$1:V$1)&amp;$U120),VLOOKUP(C120,组合课!$B:$D,3,FALSE)&amp;COLUMNS($V$1:V$1)&amp;$U120,VLOOKUP($T120,任课!$D:$S,HLOOKUP(总课表!C120,任课!$F$1:$S$4,2,FALSE),FALSE)&amp;COLUMNS($V$1:V$1)&amp;$U120)</f>
        <v>吴建琴109</v>
      </c>
      <c r="W120" s="59" t="str">
        <f>IF(ISERROR(VLOOKUP($T120,任课!$D:$S,HLOOKUP(总课表!D120,任课!$F$1:$S$4,2,FALSE),FALSE)&amp;COLUMNS($V$1:W$1)&amp;$U120),VLOOKUP(D120,组合课!$B:$D,3,FALSE)&amp;COLUMNS($V$1:W$1)&amp;$U120,VLOOKUP($T120,任课!$D:$S,HLOOKUP(总课表!D120,任课!$F$1:$S$4,2,FALSE),FALSE)&amp;COLUMNS($V$1:W$1)&amp;$U120)</f>
        <v>张婷婷209</v>
      </c>
      <c r="X120" s="59" t="str">
        <f>IF(ISERROR(VLOOKUP($T120,任课!$D:$S,HLOOKUP(总课表!E120,任课!$F$1:$S$4,2,FALSE),FALSE)&amp;COLUMNS($V$1:X$1)&amp;$U120),VLOOKUP(E120,组合课!$B:$D,3,FALSE)&amp;COLUMNS($V$1:X$1)&amp;$U120,VLOOKUP($T120,任课!$D:$S,HLOOKUP(总课表!E120,任课!$F$1:$S$4,2,FALSE),FALSE)&amp;COLUMNS($V$1:X$1)&amp;$U120)</f>
        <v>汪 磊309</v>
      </c>
      <c r="Y120" s="59" t="str">
        <f>IF(ISERROR(VLOOKUP($T120,任课!$D:$S,HLOOKUP(总课表!F120,任课!$F$1:$S$4,2,FALSE),FALSE)&amp;COLUMNS($V$1:Y$1)&amp;$U120),VLOOKUP(F120,组合课!$B:$D,3,FALSE)&amp;COLUMNS($V$1:Y$1)&amp;$U120,VLOOKUP($T120,任课!$D:$S,HLOOKUP(总课表!F120,任课!$F$1:$S$4,2,FALSE),FALSE)&amp;COLUMNS($V$1:Y$1)&amp;$U120)</f>
        <v>凌 虹409</v>
      </c>
      <c r="Z120" s="59" t="e">
        <f>IF(ISERROR(VLOOKUP($T120,任课!$D:$S,HLOOKUP(总课表!G120,任课!$F$1:$S$4,2,FALSE),FALSE)&amp;COLUMNS($V$1:Z$1)&amp;$U120),VLOOKUP(G120,组合课!$B:$D,3,FALSE)&amp;COLUMNS($V$1:Z$1)&amp;$U120,VLOOKUP($T120,任课!$D:$S,HLOOKUP(总课表!G120,任课!$F$1:$S$4,2,FALSE),FALSE)&amp;COLUMNS($V$1:Z$1)&amp;$U120)</f>
        <v>#N/A</v>
      </c>
    </row>
    <row r="121" spans="1:26" ht="22.5" customHeight="1">
      <c r="A121" s="48">
        <v>202</v>
      </c>
      <c r="B121" s="45" t="s">
        <v>56</v>
      </c>
      <c r="C121" s="46" t="s">
        <v>284</v>
      </c>
      <c r="D121" s="46" t="s">
        <v>295</v>
      </c>
      <c r="E121" s="46" t="s">
        <v>262</v>
      </c>
      <c r="F121" s="46" t="s">
        <v>259</v>
      </c>
      <c r="G121" s="46" t="s">
        <v>267</v>
      </c>
      <c r="H121" s="47" t="e">
        <f>VLOOKUP($A121,#REF!,HLOOKUP(总课表!C121,#REF!,2,FALSE),FALSE)</f>
        <v>#REF!</v>
      </c>
      <c r="I121" s="47" t="e">
        <f>VLOOKUP($A121,#REF!,HLOOKUP(总课表!D121,#REF!,2,FALSE),FALSE)</f>
        <v>#REF!</v>
      </c>
      <c r="J121" s="47" t="e">
        <f>VLOOKUP($A121,#REF!,HLOOKUP(总课表!E121,#REF!,2,FALSE),FALSE)</f>
        <v>#REF!</v>
      </c>
      <c r="K121" s="47" t="e">
        <f>VLOOKUP($A121,#REF!,HLOOKUP(总课表!F121,#REF!,2,FALSE),FALSE)</f>
        <v>#REF!</v>
      </c>
      <c r="L121" s="47" t="e">
        <f>VLOOKUP($A121,#REF!,HLOOKUP(总课表!G121,#REF!,2,FALSE),FALSE)</f>
        <v>#REF!</v>
      </c>
      <c r="M121" s="47" t="str">
        <f>IF(ISERROR(FIND(#REF!,H121)),"",IF(FIND(#REF!,H121)&lt;&gt;0,#REF!&amp;COLUMNS(总课表!$M$3:M$3)&amp;总课表!$B121,""))</f>
        <v/>
      </c>
      <c r="N121" s="47" t="str">
        <f>IF(ISERROR(FIND(#REF!,I121)),"",IF(FIND(#REF!,I121)&lt;&gt;0,#REF!&amp;COLUMNS(总课表!$M$3:N$3)&amp;总课表!$B121,""))</f>
        <v/>
      </c>
      <c r="O121" s="47" t="str">
        <f>IF(ISERROR(FIND(#REF!,J121)),"",IF(FIND(#REF!,J121)&lt;&gt;0,#REF!&amp;COLUMNS(总课表!$M$3:O$3)&amp;总课表!$B121,""))</f>
        <v/>
      </c>
      <c r="P121" s="47" t="str">
        <f>IF(ISERROR(FIND(#REF!,K121)),"",IF(FIND(#REF!,K121)&lt;&gt;0,#REF!&amp;COLUMNS(总课表!$M$3:P$3)&amp;总课表!$B121,""))</f>
        <v/>
      </c>
      <c r="Q121" s="47" t="str">
        <f>IF(ISERROR(FIND(#REF!,L121)),"",IF(FIND(#REF!,L121)&lt;&gt;0,#REF!&amp;COLUMNS(总课表!$M$3:Q$3)&amp;总课表!$B121,""))</f>
        <v/>
      </c>
      <c r="T121" s="48">
        <v>202</v>
      </c>
      <c r="U121" s="45" t="s">
        <v>56</v>
      </c>
      <c r="V121" s="59" t="str">
        <f>IF(ISERROR(VLOOKUP($T121,任课!$D:$S,HLOOKUP(总课表!C121,任课!$F$1:$S$4,2,FALSE),FALSE)&amp;COLUMNS($V$1:V$1)&amp;$U121),VLOOKUP(C121,组合课!$B:$D,3,FALSE)&amp;COLUMNS($V$1:V$1)&amp;$U121,VLOOKUP($T121,任课!$D:$S,HLOOKUP(总课表!C121,任课!$F$1:$S$4,2,FALSE),FALSE)&amp;COLUMNS($V$1:V$1)&amp;$U121)</f>
        <v>蔡文清郑傲翾110</v>
      </c>
      <c r="W121" s="59" t="str">
        <f>IF(ISERROR(VLOOKUP($T121,任课!$D:$S,HLOOKUP(总课表!D121,任课!$F$1:$S$4,2,FALSE),FALSE)&amp;COLUMNS($V$1:W$1)&amp;$U121),VLOOKUP(D121,组合课!$B:$D,3,FALSE)&amp;COLUMNS($V$1:W$1)&amp;$U121,VLOOKUP($T121,任课!$D:$S,HLOOKUP(总课表!D121,任课!$F$1:$S$4,2,FALSE),FALSE)&amp;COLUMNS($V$1:W$1)&amp;$U121)</f>
        <v>周 平郑傲翾210</v>
      </c>
      <c r="X121" s="59" t="str">
        <f>IF(ISERROR(VLOOKUP($T121,任课!$D:$S,HLOOKUP(总课表!E121,任课!$F$1:$S$4,2,FALSE),FALSE)&amp;COLUMNS($V$1:X$1)&amp;$U121),VLOOKUP(E121,组合课!$B:$D,3,FALSE)&amp;COLUMNS($V$1:X$1)&amp;$U121,VLOOKUP($T121,任课!$D:$S,HLOOKUP(总课表!E121,任课!$F$1:$S$4,2,FALSE),FALSE)&amp;COLUMNS($V$1:X$1)&amp;$U121)</f>
        <v>汪 磊310</v>
      </c>
      <c r="Y121" s="59" t="str">
        <f>IF(ISERROR(VLOOKUP($T121,任课!$D:$S,HLOOKUP(总课表!F121,任课!$F$1:$S$4,2,FALSE),FALSE)&amp;COLUMNS($V$1:Y$1)&amp;$U121),VLOOKUP(F121,组合课!$B:$D,3,FALSE)&amp;COLUMNS($V$1:Y$1)&amp;$U121,VLOOKUP($T121,任课!$D:$S,HLOOKUP(总课表!F121,任课!$F$1:$S$4,2,FALSE),FALSE)&amp;COLUMNS($V$1:Y$1)&amp;$U121)</f>
        <v>吴建琴410</v>
      </c>
      <c r="Z121" s="59" t="str">
        <f>IF(ISERROR(VLOOKUP($T121,任课!$D:$S,HLOOKUP(总课表!G121,任课!$F$1:$S$4,2,FALSE),FALSE)&amp;COLUMNS($V$1:Z$1)&amp;$U121),VLOOKUP(G121,组合课!$B:$D,3,FALSE)&amp;COLUMNS($V$1:Z$1)&amp;$U121,VLOOKUP($T121,任课!$D:$S,HLOOKUP(总课表!G121,任课!$F$1:$S$4,2,FALSE),FALSE)&amp;COLUMNS($V$1:Z$1)&amp;$U121)</f>
        <v>张婷婷510</v>
      </c>
    </row>
    <row r="122" spans="1:26" ht="22.5" customHeight="1">
      <c r="A122" s="48"/>
      <c r="B122" s="49"/>
      <c r="C122" s="50"/>
      <c r="D122" s="50"/>
      <c r="E122" s="50"/>
      <c r="F122" s="50"/>
      <c r="G122" s="51">
        <v>44249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T122" s="48"/>
      <c r="U122" s="49"/>
      <c r="V122" s="50"/>
      <c r="W122" s="50"/>
      <c r="X122" s="50"/>
      <c r="Y122" s="50"/>
      <c r="Z122" s="51">
        <v>44249</v>
      </c>
    </row>
    <row r="123" spans="1:26" ht="22.5" customHeight="1">
      <c r="A123" s="48"/>
      <c r="B123" s="49"/>
      <c r="C123" s="50"/>
      <c r="D123" s="50"/>
      <c r="E123" s="50"/>
      <c r="F123" s="50"/>
      <c r="G123" s="50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T123" s="48"/>
      <c r="U123" s="49"/>
      <c r="V123" s="50"/>
      <c r="W123" s="50"/>
      <c r="X123" s="50"/>
      <c r="Y123" s="50"/>
      <c r="Z123" s="50"/>
    </row>
    <row r="124" spans="1:26" ht="22.5" customHeight="1">
      <c r="A124" s="48"/>
      <c r="B124" s="49"/>
      <c r="C124" s="50"/>
      <c r="D124" s="50"/>
      <c r="E124" s="50"/>
      <c r="F124" s="50"/>
      <c r="G124" s="50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T124" s="48"/>
      <c r="U124" s="49"/>
      <c r="V124" s="50"/>
      <c r="W124" s="50"/>
      <c r="X124" s="50"/>
      <c r="Y124" s="50"/>
      <c r="Z124" s="50"/>
    </row>
    <row r="125" spans="1:26" ht="22.5" customHeight="1">
      <c r="A125" s="48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T125" s="48"/>
    </row>
    <row r="126" spans="1:26" ht="22.5" customHeight="1">
      <c r="A126" s="48"/>
      <c r="B126" s="103" t="s">
        <v>297</v>
      </c>
      <c r="C126" s="103"/>
      <c r="D126" s="103"/>
      <c r="E126" s="103"/>
      <c r="F126" s="103"/>
      <c r="G126" s="103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T126" s="48"/>
      <c r="U126" s="102" t="s">
        <v>298</v>
      </c>
      <c r="V126" s="103"/>
      <c r="W126" s="103"/>
      <c r="X126" s="103"/>
      <c r="Y126" s="103"/>
      <c r="Z126" s="103"/>
    </row>
    <row r="127" spans="1:26" ht="22.5" customHeight="1">
      <c r="A127" s="48"/>
      <c r="B127" s="53" t="s">
        <v>39</v>
      </c>
      <c r="C127" s="41" t="s">
        <v>40</v>
      </c>
      <c r="D127" s="41" t="s">
        <v>41</v>
      </c>
      <c r="E127" s="41" t="s">
        <v>42</v>
      </c>
      <c r="F127" s="41" t="s">
        <v>43</v>
      </c>
      <c r="G127" s="41" t="s">
        <v>44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T127" s="48"/>
      <c r="U127" s="53" t="s">
        <v>39</v>
      </c>
      <c r="V127" s="41" t="s">
        <v>40</v>
      </c>
      <c r="W127" s="41" t="s">
        <v>41</v>
      </c>
      <c r="X127" s="41" t="s">
        <v>42</v>
      </c>
      <c r="Y127" s="41" t="s">
        <v>43</v>
      </c>
      <c r="Z127" s="41" t="s">
        <v>44</v>
      </c>
    </row>
    <row r="128" spans="1:26" ht="22.5" customHeight="1">
      <c r="A128" s="48">
        <v>203</v>
      </c>
      <c r="B128" s="45" t="s">
        <v>45</v>
      </c>
      <c r="C128" s="46" t="s">
        <v>262</v>
      </c>
      <c r="D128" s="46" t="s">
        <v>267</v>
      </c>
      <c r="E128" s="46" t="s">
        <v>261</v>
      </c>
      <c r="F128" s="46" t="s">
        <v>266</v>
      </c>
      <c r="G128" s="46" t="s">
        <v>262</v>
      </c>
      <c r="H128" s="47" t="e">
        <f>VLOOKUP($A128,#REF!,HLOOKUP(总课表!C128,#REF!,2,FALSE),FALSE)</f>
        <v>#REF!</v>
      </c>
      <c r="I128" s="47" t="e">
        <f>VLOOKUP($A128,#REF!,HLOOKUP(总课表!D128,#REF!,2,FALSE),FALSE)</f>
        <v>#REF!</v>
      </c>
      <c r="J128" s="47" t="e">
        <f>VLOOKUP($A128,#REF!,HLOOKUP(总课表!E128,#REF!,2,FALSE),FALSE)</f>
        <v>#REF!</v>
      </c>
      <c r="K128" s="47" t="e">
        <f>VLOOKUP($A128,#REF!,HLOOKUP(总课表!F128,#REF!,2,FALSE),FALSE)</f>
        <v>#REF!</v>
      </c>
      <c r="L128" s="47" t="e">
        <f>VLOOKUP($A128,#REF!,HLOOKUP(总课表!G128,#REF!,2,FALSE),FALSE)</f>
        <v>#REF!</v>
      </c>
      <c r="M128" s="47" t="str">
        <f>IF(ISERROR(FIND(#REF!,H128)),"",IF(FIND(#REF!,H128)&lt;&gt;0,#REF!&amp;COLUMNS(总课表!$M$3:M$3)&amp;总课表!$B128,""))</f>
        <v/>
      </c>
      <c r="N128" s="47" t="str">
        <f>IF(ISERROR(FIND(#REF!,I128)),"",IF(FIND(#REF!,I128)&lt;&gt;0,#REF!&amp;COLUMNS(总课表!$M$3:N$3)&amp;总课表!$B128,""))</f>
        <v/>
      </c>
      <c r="O128" s="47" t="str">
        <f>IF(ISERROR(FIND(#REF!,J128)),"",IF(FIND(#REF!,J128)&lt;&gt;0,#REF!&amp;COLUMNS(总课表!$M$3:O$3)&amp;总课表!$B128,""))</f>
        <v/>
      </c>
      <c r="P128" s="47" t="str">
        <f>IF(ISERROR(FIND(#REF!,K128)),"",IF(FIND(#REF!,K128)&lt;&gt;0,#REF!&amp;COLUMNS(总课表!$M$3:P$3)&amp;总课表!$B128,""))</f>
        <v/>
      </c>
      <c r="Q128" s="47" t="str">
        <f>IF(ISERROR(FIND(#REF!,L128)),"",IF(FIND(#REF!,L128)&lt;&gt;0,#REF!&amp;COLUMNS(总课表!$M$3:Q$3)&amp;总课表!$B128,""))</f>
        <v/>
      </c>
      <c r="T128" s="48">
        <v>203</v>
      </c>
      <c r="U128" s="45" t="s">
        <v>45</v>
      </c>
      <c r="V128" s="59" t="str">
        <f>IF(ISERROR(VLOOKUP($T128,任课!$D:$S,HLOOKUP(总课表!C128,任课!$F$1:$S$4,2,FALSE),FALSE)&amp;COLUMNS($V$1:V$1)&amp;$U128),VLOOKUP(C128,组合课!$B:$D,3,FALSE)&amp;COLUMNS($V$1:V$1)&amp;$U128,VLOOKUP($T128,任课!$D:$S,HLOOKUP(总课表!C128,任课!$F$1:$S$4,2,FALSE),FALSE)&amp;COLUMNS($V$1:V$1)&amp;$U128)</f>
        <v>陶雯雯101</v>
      </c>
      <c r="W128" s="59" t="str">
        <f>IF(ISERROR(VLOOKUP($T128,任课!$D:$S,HLOOKUP(总课表!D128,任课!$F$1:$S$4,2,FALSE),FALSE)&amp;COLUMNS($V$1:W$1)&amp;$U128),VLOOKUP(D128,组合课!$B:$D,3,FALSE)&amp;COLUMNS($V$1:W$1)&amp;$U128,VLOOKUP($T128,任课!$D:$S,HLOOKUP(总课表!D128,任课!$F$1:$S$4,2,FALSE),FALSE)&amp;COLUMNS($V$1:W$1)&amp;$U128)</f>
        <v>仲辰舟201</v>
      </c>
      <c r="X128" s="59" t="str">
        <f>IF(ISERROR(VLOOKUP($T128,任课!$D:$S,HLOOKUP(总课表!E128,任课!$F$1:$S$4,2,FALSE),FALSE)&amp;COLUMNS($V$1:X$1)&amp;$U128),VLOOKUP(E128,组合课!$B:$D,3,FALSE)&amp;COLUMNS($V$1:X$1)&amp;$U128,VLOOKUP($T128,任课!$D:$S,HLOOKUP(总课表!E128,任课!$F$1:$S$4,2,FALSE),FALSE)&amp;COLUMNS($V$1:X$1)&amp;$U128)</f>
        <v>周 平301</v>
      </c>
      <c r="Y128" s="59" t="str">
        <f>IF(ISERROR(VLOOKUP($T128,任课!$D:$S,HLOOKUP(总课表!F128,任课!$F$1:$S$4,2,FALSE),FALSE)&amp;COLUMNS($V$1:Y$1)&amp;$U128),VLOOKUP(F128,组合课!$B:$D,3,FALSE)&amp;COLUMNS($V$1:Y$1)&amp;$U128,VLOOKUP($T128,任课!$D:$S,HLOOKUP(总课表!F128,任课!$F$1:$S$4,2,FALSE),FALSE)&amp;COLUMNS($V$1:Y$1)&amp;$U128)</f>
        <v>吴 娟401</v>
      </c>
      <c r="Z128" s="59" t="str">
        <f>IF(ISERROR(VLOOKUP($T128,任课!$D:$S,HLOOKUP(总课表!G128,任课!$F$1:$S$4,2,FALSE),FALSE)&amp;COLUMNS($V$1:Z$1)&amp;$U128),VLOOKUP(G128,组合课!$B:$D,3,FALSE)&amp;COLUMNS($V$1:Z$1)&amp;$U128,VLOOKUP($T128,任课!$D:$S,HLOOKUP(总课表!G128,任课!$F$1:$S$4,2,FALSE),FALSE)&amp;COLUMNS($V$1:Z$1)&amp;$U128)</f>
        <v>陶雯雯501</v>
      </c>
    </row>
    <row r="129" spans="1:26" ht="22.5" customHeight="1">
      <c r="A129" s="48">
        <v>203</v>
      </c>
      <c r="B129" s="45" t="s">
        <v>46</v>
      </c>
      <c r="C129" s="46" t="s">
        <v>262</v>
      </c>
      <c r="D129" s="46" t="s">
        <v>267</v>
      </c>
      <c r="E129" s="46" t="s">
        <v>262</v>
      </c>
      <c r="F129" s="46" t="s">
        <v>261</v>
      </c>
      <c r="G129" s="46" t="s">
        <v>262</v>
      </c>
      <c r="H129" s="47" t="e">
        <f>VLOOKUP($A129,#REF!,HLOOKUP(总课表!C129,#REF!,2,FALSE),FALSE)</f>
        <v>#REF!</v>
      </c>
      <c r="I129" s="47" t="e">
        <f>VLOOKUP($A129,#REF!,HLOOKUP(总课表!D129,#REF!,2,FALSE),FALSE)</f>
        <v>#REF!</v>
      </c>
      <c r="J129" s="47" t="e">
        <f>VLOOKUP($A129,#REF!,HLOOKUP(总课表!E129,#REF!,2,FALSE),FALSE)</f>
        <v>#REF!</v>
      </c>
      <c r="K129" s="47" t="e">
        <f>VLOOKUP($A129,#REF!,HLOOKUP(总课表!F129,#REF!,2,FALSE),FALSE)</f>
        <v>#REF!</v>
      </c>
      <c r="L129" s="47" t="e">
        <f>VLOOKUP($A129,#REF!,HLOOKUP(总课表!G129,#REF!,2,FALSE),FALSE)</f>
        <v>#REF!</v>
      </c>
      <c r="M129" s="47" t="str">
        <f>IF(ISERROR(FIND(#REF!,H129)),"",IF(FIND(#REF!,H129)&lt;&gt;0,#REF!&amp;COLUMNS(总课表!$M$3:M$3)&amp;总课表!$B129,""))</f>
        <v/>
      </c>
      <c r="N129" s="47" t="str">
        <f>IF(ISERROR(FIND(#REF!,I129)),"",IF(FIND(#REF!,I129)&lt;&gt;0,#REF!&amp;COLUMNS(总课表!$M$3:N$3)&amp;总课表!$B129,""))</f>
        <v/>
      </c>
      <c r="O129" s="47" t="str">
        <f>IF(ISERROR(FIND(#REF!,J129)),"",IF(FIND(#REF!,J129)&lt;&gt;0,#REF!&amp;COLUMNS(总课表!$M$3:O$3)&amp;总课表!$B129,""))</f>
        <v/>
      </c>
      <c r="P129" s="47" t="str">
        <f>IF(ISERROR(FIND(#REF!,K129)),"",IF(FIND(#REF!,K129)&lt;&gt;0,#REF!&amp;COLUMNS(总课表!$M$3:P$3)&amp;总课表!$B129,""))</f>
        <v/>
      </c>
      <c r="Q129" s="47" t="str">
        <f>IF(ISERROR(FIND(#REF!,L129)),"",IF(FIND(#REF!,L129)&lt;&gt;0,#REF!&amp;COLUMNS(总课表!$M$3:Q$3)&amp;总课表!$B129,""))</f>
        <v/>
      </c>
      <c r="T129" s="48">
        <v>203</v>
      </c>
      <c r="U129" s="45" t="s">
        <v>46</v>
      </c>
      <c r="V129" s="59" t="str">
        <f>IF(ISERROR(VLOOKUP($T129,任课!$D:$S,HLOOKUP(总课表!C129,任课!$F$1:$S$4,2,FALSE),FALSE)&amp;COLUMNS($V$1:V$1)&amp;$U129),VLOOKUP(C129,组合课!$B:$D,3,FALSE)&amp;COLUMNS($V$1:V$1)&amp;$U129,VLOOKUP($T129,任课!$D:$S,HLOOKUP(总课表!C129,任课!$F$1:$S$4,2,FALSE),FALSE)&amp;COLUMNS($V$1:V$1)&amp;$U129)</f>
        <v>陶雯雯102</v>
      </c>
      <c r="W129" s="59" t="str">
        <f>IF(ISERROR(VLOOKUP($T129,任课!$D:$S,HLOOKUP(总课表!D129,任课!$F$1:$S$4,2,FALSE),FALSE)&amp;COLUMNS($V$1:W$1)&amp;$U129),VLOOKUP(D129,组合课!$B:$D,3,FALSE)&amp;COLUMNS($V$1:W$1)&amp;$U129,VLOOKUP($T129,任课!$D:$S,HLOOKUP(总课表!D129,任课!$F$1:$S$4,2,FALSE),FALSE)&amp;COLUMNS($V$1:W$1)&amp;$U129)</f>
        <v>仲辰舟202</v>
      </c>
      <c r="X129" s="59" t="str">
        <f>IF(ISERROR(VLOOKUP($T129,任课!$D:$S,HLOOKUP(总课表!E129,任课!$F$1:$S$4,2,FALSE),FALSE)&amp;COLUMNS($V$1:X$1)&amp;$U129),VLOOKUP(E129,组合课!$B:$D,3,FALSE)&amp;COLUMNS($V$1:X$1)&amp;$U129,VLOOKUP($T129,任课!$D:$S,HLOOKUP(总课表!E129,任课!$F$1:$S$4,2,FALSE),FALSE)&amp;COLUMNS($V$1:X$1)&amp;$U129)</f>
        <v>陶雯雯302</v>
      </c>
      <c r="Y129" s="59" t="str">
        <f>IF(ISERROR(VLOOKUP($T129,任课!$D:$S,HLOOKUP(总课表!F129,任课!$F$1:$S$4,2,FALSE),FALSE)&amp;COLUMNS($V$1:Y$1)&amp;$U129),VLOOKUP(F129,组合课!$B:$D,3,FALSE)&amp;COLUMNS($V$1:Y$1)&amp;$U129,VLOOKUP($T129,任课!$D:$S,HLOOKUP(总课表!F129,任课!$F$1:$S$4,2,FALSE),FALSE)&amp;COLUMNS($V$1:Y$1)&amp;$U129)</f>
        <v>周 平402</v>
      </c>
      <c r="Z129" s="59" t="str">
        <f>IF(ISERROR(VLOOKUP($T129,任课!$D:$S,HLOOKUP(总课表!G129,任课!$F$1:$S$4,2,FALSE),FALSE)&amp;COLUMNS($V$1:Z$1)&amp;$U129),VLOOKUP(G129,组合课!$B:$D,3,FALSE)&amp;COLUMNS($V$1:Z$1)&amp;$U129,VLOOKUP($T129,任课!$D:$S,HLOOKUP(总课表!G129,任课!$F$1:$S$4,2,FALSE),FALSE)&amp;COLUMNS($V$1:Z$1)&amp;$U129)</f>
        <v>陶雯雯502</v>
      </c>
    </row>
    <row r="130" spans="1:26" ht="22.5" customHeight="1">
      <c r="A130" s="48">
        <v>203</v>
      </c>
      <c r="B130" s="45" t="s">
        <v>47</v>
      </c>
      <c r="C130" s="46" t="s">
        <v>261</v>
      </c>
      <c r="D130" s="46" t="s">
        <v>266</v>
      </c>
      <c r="E130" s="46" t="s">
        <v>262</v>
      </c>
      <c r="F130" s="46" t="s">
        <v>259</v>
      </c>
      <c r="G130" s="46" t="s">
        <v>264</v>
      </c>
      <c r="H130" s="47" t="e">
        <f>VLOOKUP($A130,#REF!,HLOOKUP(总课表!C130,#REF!,2,FALSE),FALSE)</f>
        <v>#REF!</v>
      </c>
      <c r="I130" s="47" t="e">
        <f>VLOOKUP($A130,#REF!,HLOOKUP(总课表!D130,#REF!,2,FALSE),FALSE)</f>
        <v>#REF!</v>
      </c>
      <c r="J130" s="47" t="e">
        <f>VLOOKUP($A130,#REF!,HLOOKUP(总课表!E130,#REF!,2,FALSE),FALSE)</f>
        <v>#REF!</v>
      </c>
      <c r="K130" s="47" t="e">
        <f>VLOOKUP($A130,#REF!,HLOOKUP(总课表!F130,#REF!,2,FALSE),FALSE)</f>
        <v>#REF!</v>
      </c>
      <c r="L130" s="47" t="e">
        <f>VLOOKUP($A130,#REF!,HLOOKUP(总课表!G130,#REF!,2,FALSE),FALSE)</f>
        <v>#REF!</v>
      </c>
      <c r="M130" s="47" t="str">
        <f>IF(ISERROR(FIND(#REF!,H130)),"",IF(FIND(#REF!,H130)&lt;&gt;0,#REF!&amp;COLUMNS(总课表!$M$3:M$3)&amp;总课表!$B130,""))</f>
        <v/>
      </c>
      <c r="N130" s="47" t="str">
        <f>IF(ISERROR(FIND(#REF!,I130)),"",IF(FIND(#REF!,I130)&lt;&gt;0,#REF!&amp;COLUMNS(总课表!$M$3:N$3)&amp;总课表!$B130,""))</f>
        <v/>
      </c>
      <c r="O130" s="47" t="str">
        <f>IF(ISERROR(FIND(#REF!,J130)),"",IF(FIND(#REF!,J130)&lt;&gt;0,#REF!&amp;COLUMNS(总课表!$M$3:O$3)&amp;总课表!$B130,""))</f>
        <v/>
      </c>
      <c r="P130" s="47" t="str">
        <f>IF(ISERROR(FIND(#REF!,K130)),"",IF(FIND(#REF!,K130)&lt;&gt;0,#REF!&amp;COLUMNS(总课表!$M$3:P$3)&amp;总课表!$B130,""))</f>
        <v/>
      </c>
      <c r="Q130" s="47" t="str">
        <f>IF(ISERROR(FIND(#REF!,L130)),"",IF(FIND(#REF!,L130)&lt;&gt;0,#REF!&amp;COLUMNS(总课表!$M$3:Q$3)&amp;总课表!$B130,""))</f>
        <v/>
      </c>
      <c r="T130" s="48">
        <v>203</v>
      </c>
      <c r="U130" s="45" t="s">
        <v>47</v>
      </c>
      <c r="V130" s="59" t="str">
        <f>IF(ISERROR(VLOOKUP($T130,任课!$D:$S,HLOOKUP(总课表!C130,任课!$F$1:$S$4,2,FALSE),FALSE)&amp;COLUMNS($V$1:V$1)&amp;$U130),VLOOKUP(C130,组合课!$B:$D,3,FALSE)&amp;COLUMNS($V$1:V$1)&amp;$U130,VLOOKUP($T130,任课!$D:$S,HLOOKUP(总课表!C130,任课!$F$1:$S$4,2,FALSE),FALSE)&amp;COLUMNS($V$1:V$1)&amp;$U130)</f>
        <v>周 平103</v>
      </c>
      <c r="W130" s="59" t="str">
        <f>IF(ISERROR(VLOOKUP($T130,任课!$D:$S,HLOOKUP(总课表!D130,任课!$F$1:$S$4,2,FALSE),FALSE)&amp;COLUMNS($V$1:W$1)&amp;$U130),VLOOKUP(D130,组合课!$B:$D,3,FALSE)&amp;COLUMNS($V$1:W$1)&amp;$U130,VLOOKUP($T130,任课!$D:$S,HLOOKUP(总课表!D130,任课!$F$1:$S$4,2,FALSE),FALSE)&amp;COLUMNS($V$1:W$1)&amp;$U130)</f>
        <v>吴 娟203</v>
      </c>
      <c r="X130" s="59" t="str">
        <f>IF(ISERROR(VLOOKUP($T130,任课!$D:$S,HLOOKUP(总课表!E130,任课!$F$1:$S$4,2,FALSE),FALSE)&amp;COLUMNS($V$1:X$1)&amp;$U130),VLOOKUP(E130,组合课!$B:$D,3,FALSE)&amp;COLUMNS($V$1:X$1)&amp;$U130,VLOOKUP($T130,任课!$D:$S,HLOOKUP(总课表!E130,任课!$F$1:$S$4,2,FALSE),FALSE)&amp;COLUMNS($V$1:X$1)&amp;$U130)</f>
        <v>陶雯雯303</v>
      </c>
      <c r="Y130" s="59" t="str">
        <f>IF(ISERROR(VLOOKUP($T130,任课!$D:$S,HLOOKUP(总课表!F130,任课!$F$1:$S$4,2,FALSE),FALSE)&amp;COLUMNS($V$1:Y$1)&amp;$U130),VLOOKUP(F130,组合课!$B:$D,3,FALSE)&amp;COLUMNS($V$1:Y$1)&amp;$U130,VLOOKUP($T130,任课!$D:$S,HLOOKUP(总课表!F130,任课!$F$1:$S$4,2,FALSE),FALSE)&amp;COLUMNS($V$1:Y$1)&amp;$U130)</f>
        <v>钱瑶强403</v>
      </c>
      <c r="Z130" s="59" t="str">
        <f>IF(ISERROR(VLOOKUP($T130,任课!$D:$S,HLOOKUP(总课表!G130,任课!$F$1:$S$4,2,FALSE),FALSE)&amp;COLUMNS($V$1:Z$1)&amp;$U130),VLOOKUP(G130,组合课!$B:$D,3,FALSE)&amp;COLUMNS($V$1:Z$1)&amp;$U130,VLOOKUP($T130,任课!$D:$S,HLOOKUP(总课表!G130,任课!$F$1:$S$4,2,FALSE),FALSE)&amp;COLUMNS($V$1:Z$1)&amp;$U130)</f>
        <v>俞红成503</v>
      </c>
    </row>
    <row r="131" spans="1:26" ht="22.5" customHeight="1">
      <c r="A131" s="48">
        <v>203</v>
      </c>
      <c r="B131" s="45" t="s">
        <v>48</v>
      </c>
      <c r="C131" s="46" t="s">
        <v>259</v>
      </c>
      <c r="D131" s="46" t="s">
        <v>259</v>
      </c>
      <c r="E131" s="46" t="s">
        <v>266</v>
      </c>
      <c r="F131" s="46" t="s">
        <v>267</v>
      </c>
      <c r="G131" s="46" t="s">
        <v>267</v>
      </c>
      <c r="H131" s="47" t="e">
        <f>VLOOKUP($A131,#REF!,HLOOKUP(总课表!C131,#REF!,2,FALSE),FALSE)</f>
        <v>#REF!</v>
      </c>
      <c r="I131" s="47" t="e">
        <f>VLOOKUP($A131,#REF!,HLOOKUP(总课表!D131,#REF!,2,FALSE),FALSE)</f>
        <v>#REF!</v>
      </c>
      <c r="J131" s="47" t="e">
        <f>VLOOKUP($A131,#REF!,HLOOKUP(总课表!E131,#REF!,2,FALSE),FALSE)</f>
        <v>#REF!</v>
      </c>
      <c r="K131" s="47" t="e">
        <f>VLOOKUP($A131,#REF!,HLOOKUP(总课表!F131,#REF!,2,FALSE),FALSE)</f>
        <v>#REF!</v>
      </c>
      <c r="L131" s="47" t="e">
        <f>VLOOKUP($A131,#REF!,HLOOKUP(总课表!G131,#REF!,2,FALSE),FALSE)</f>
        <v>#REF!</v>
      </c>
      <c r="M131" s="47" t="str">
        <f>IF(ISERROR(FIND(#REF!,H131)),"",IF(FIND(#REF!,H131)&lt;&gt;0,#REF!&amp;COLUMNS(总课表!$M$3:M$3)&amp;总课表!$B131,""))</f>
        <v/>
      </c>
      <c r="N131" s="47" t="str">
        <f>IF(ISERROR(FIND(#REF!,I131)),"",IF(FIND(#REF!,I131)&lt;&gt;0,#REF!&amp;COLUMNS(总课表!$M$3:N$3)&amp;总课表!$B131,""))</f>
        <v/>
      </c>
      <c r="O131" s="47" t="str">
        <f>IF(ISERROR(FIND(#REF!,J131)),"",IF(FIND(#REF!,J131)&lt;&gt;0,#REF!&amp;COLUMNS(总课表!$M$3:O$3)&amp;总课表!$B131,""))</f>
        <v/>
      </c>
      <c r="P131" s="47" t="str">
        <f>IF(ISERROR(FIND(#REF!,K131)),"",IF(FIND(#REF!,K131)&lt;&gt;0,#REF!&amp;COLUMNS(总课表!$M$3:P$3)&amp;总课表!$B131,""))</f>
        <v/>
      </c>
      <c r="Q131" s="47" t="str">
        <f>IF(ISERROR(FIND(#REF!,L131)),"",IF(FIND(#REF!,L131)&lt;&gt;0,#REF!&amp;COLUMNS(总课表!$M$3:Q$3)&amp;总课表!$B131,""))</f>
        <v/>
      </c>
      <c r="T131" s="48">
        <v>203</v>
      </c>
      <c r="U131" s="45" t="s">
        <v>48</v>
      </c>
      <c r="V131" s="59" t="str">
        <f>IF(ISERROR(VLOOKUP($T131,任课!$D:$S,HLOOKUP(总课表!C131,任课!$F$1:$S$4,2,FALSE),FALSE)&amp;COLUMNS($V$1:V$1)&amp;$U131),VLOOKUP(C131,组合课!$B:$D,3,FALSE)&amp;COLUMNS($V$1:V$1)&amp;$U131,VLOOKUP($T131,任课!$D:$S,HLOOKUP(总课表!C131,任课!$F$1:$S$4,2,FALSE),FALSE)&amp;COLUMNS($V$1:V$1)&amp;$U131)</f>
        <v>钱瑶强104</v>
      </c>
      <c r="W131" s="59" t="str">
        <f>IF(ISERROR(VLOOKUP($T131,任课!$D:$S,HLOOKUP(总课表!D131,任课!$F$1:$S$4,2,FALSE),FALSE)&amp;COLUMNS($V$1:W$1)&amp;$U131),VLOOKUP(D131,组合课!$B:$D,3,FALSE)&amp;COLUMNS($V$1:W$1)&amp;$U131,VLOOKUP($T131,任课!$D:$S,HLOOKUP(总课表!D131,任课!$F$1:$S$4,2,FALSE),FALSE)&amp;COLUMNS($V$1:W$1)&amp;$U131)</f>
        <v>钱瑶强204</v>
      </c>
      <c r="X131" s="59" t="str">
        <f>IF(ISERROR(VLOOKUP($T131,任课!$D:$S,HLOOKUP(总课表!E131,任课!$F$1:$S$4,2,FALSE),FALSE)&amp;COLUMNS($V$1:X$1)&amp;$U131),VLOOKUP(E131,组合课!$B:$D,3,FALSE)&amp;COLUMNS($V$1:X$1)&amp;$U131,VLOOKUP($T131,任课!$D:$S,HLOOKUP(总课表!E131,任课!$F$1:$S$4,2,FALSE),FALSE)&amp;COLUMNS($V$1:X$1)&amp;$U131)</f>
        <v>吴 娟304</v>
      </c>
      <c r="Y131" s="59" t="str">
        <f>IF(ISERROR(VLOOKUP($T131,任课!$D:$S,HLOOKUP(总课表!F131,任课!$F$1:$S$4,2,FALSE),FALSE)&amp;COLUMNS($V$1:Y$1)&amp;$U131),VLOOKUP(F131,组合课!$B:$D,3,FALSE)&amp;COLUMNS($V$1:Y$1)&amp;$U131,VLOOKUP($T131,任课!$D:$S,HLOOKUP(总课表!F131,任课!$F$1:$S$4,2,FALSE),FALSE)&amp;COLUMNS($V$1:Y$1)&amp;$U131)</f>
        <v>仲辰舟404</v>
      </c>
      <c r="Z131" s="59" t="str">
        <f>IF(ISERROR(VLOOKUP($T131,任课!$D:$S,HLOOKUP(总课表!G131,任课!$F$1:$S$4,2,FALSE),FALSE)&amp;COLUMNS($V$1:Z$1)&amp;$U131),VLOOKUP(G131,组合课!$B:$D,3,FALSE)&amp;COLUMNS($V$1:Z$1)&amp;$U131,VLOOKUP($T131,任课!$D:$S,HLOOKUP(总课表!G131,任课!$F$1:$S$4,2,FALSE),FALSE)&amp;COLUMNS($V$1:Z$1)&amp;$U131)</f>
        <v>仲辰舟504</v>
      </c>
    </row>
    <row r="132" spans="1:26" ht="22.5" customHeight="1">
      <c r="A132" s="48">
        <v>203</v>
      </c>
      <c r="B132" s="45" t="s">
        <v>50</v>
      </c>
      <c r="C132" s="46" t="s">
        <v>259</v>
      </c>
      <c r="D132" s="46" t="s">
        <v>259</v>
      </c>
      <c r="E132" s="46" t="s">
        <v>266</v>
      </c>
      <c r="F132" s="46" t="s">
        <v>269</v>
      </c>
      <c r="G132" s="46" t="s">
        <v>267</v>
      </c>
      <c r="H132" s="47" t="e">
        <f>VLOOKUP($A132,#REF!,HLOOKUP(总课表!C132,#REF!,2,FALSE),FALSE)</f>
        <v>#REF!</v>
      </c>
      <c r="I132" s="47" t="e">
        <f>VLOOKUP($A132,#REF!,HLOOKUP(总课表!D132,#REF!,2,FALSE),FALSE)</f>
        <v>#REF!</v>
      </c>
      <c r="J132" s="47" t="e">
        <f>VLOOKUP($A132,#REF!,HLOOKUP(总课表!E132,#REF!,2,FALSE),FALSE)</f>
        <v>#REF!</v>
      </c>
      <c r="K132" s="47" t="e">
        <f>VLOOKUP($A132,#REF!,HLOOKUP(总课表!F132,#REF!,2,FALSE),FALSE)</f>
        <v>#REF!</v>
      </c>
      <c r="L132" s="47" t="e">
        <f>VLOOKUP($A132,#REF!,HLOOKUP(总课表!G132,#REF!,2,FALSE),FALSE)</f>
        <v>#REF!</v>
      </c>
      <c r="M132" s="47" t="str">
        <f>IF(ISERROR(FIND(#REF!,H132)),"",IF(FIND(#REF!,H132)&lt;&gt;0,#REF!&amp;COLUMNS(总课表!$M$3:M$3)&amp;总课表!$B132,""))</f>
        <v/>
      </c>
      <c r="N132" s="47" t="str">
        <f>IF(ISERROR(FIND(#REF!,I132)),"",IF(FIND(#REF!,I132)&lt;&gt;0,#REF!&amp;COLUMNS(总课表!$M$3:N$3)&amp;总课表!$B132,""))</f>
        <v/>
      </c>
      <c r="O132" s="47" t="str">
        <f>IF(ISERROR(FIND(#REF!,J132)),"",IF(FIND(#REF!,J132)&lt;&gt;0,#REF!&amp;COLUMNS(总课表!$M$3:O$3)&amp;总课表!$B132,""))</f>
        <v/>
      </c>
      <c r="P132" s="47" t="str">
        <f>IF(ISERROR(FIND(#REF!,K132)),"",IF(FIND(#REF!,K132)&lt;&gt;0,#REF!&amp;COLUMNS(总课表!$M$3:P$3)&amp;总课表!$B132,""))</f>
        <v/>
      </c>
      <c r="Q132" s="47" t="str">
        <f>IF(ISERROR(FIND(#REF!,L132)),"",IF(FIND(#REF!,L132)&lt;&gt;0,#REF!&amp;COLUMNS(总课表!$M$3:Q$3)&amp;总课表!$B132,""))</f>
        <v/>
      </c>
      <c r="T132" s="48">
        <v>203</v>
      </c>
      <c r="U132" s="45" t="s">
        <v>50</v>
      </c>
      <c r="V132" s="59" t="str">
        <f>IF(ISERROR(VLOOKUP($T132,任课!$D:$S,HLOOKUP(总课表!C132,任课!$F$1:$S$4,2,FALSE),FALSE)&amp;COLUMNS($V$1:V$1)&amp;$U132),VLOOKUP(C132,组合课!$B:$D,3,FALSE)&amp;COLUMNS($V$1:V$1)&amp;$U132,VLOOKUP($T132,任课!$D:$S,HLOOKUP(总课表!C132,任课!$F$1:$S$4,2,FALSE),FALSE)&amp;COLUMNS($V$1:V$1)&amp;$U132)</f>
        <v>钱瑶强105</v>
      </c>
      <c r="W132" s="59" t="str">
        <f>IF(ISERROR(VLOOKUP($T132,任课!$D:$S,HLOOKUP(总课表!D132,任课!$F$1:$S$4,2,FALSE),FALSE)&amp;COLUMNS($V$1:W$1)&amp;$U132),VLOOKUP(D132,组合课!$B:$D,3,FALSE)&amp;COLUMNS($V$1:W$1)&amp;$U132,VLOOKUP($T132,任课!$D:$S,HLOOKUP(总课表!D132,任课!$F$1:$S$4,2,FALSE),FALSE)&amp;COLUMNS($V$1:W$1)&amp;$U132)</f>
        <v>钱瑶强205</v>
      </c>
      <c r="X132" s="59" t="str">
        <f>IF(ISERROR(VLOOKUP($T132,任课!$D:$S,HLOOKUP(总课表!E132,任课!$F$1:$S$4,2,FALSE),FALSE)&amp;COLUMNS($V$1:X$1)&amp;$U132),VLOOKUP(E132,组合课!$B:$D,3,FALSE)&amp;COLUMNS($V$1:X$1)&amp;$U132,VLOOKUP($T132,任课!$D:$S,HLOOKUP(总课表!E132,任课!$F$1:$S$4,2,FALSE),FALSE)&amp;COLUMNS($V$1:X$1)&amp;$U132)</f>
        <v>吴 娟305</v>
      </c>
      <c r="Y132" s="59" t="str">
        <f>IF(ISERROR(VLOOKUP($T132,任课!$D:$S,HLOOKUP(总课表!F132,任课!$F$1:$S$4,2,FALSE),FALSE)&amp;COLUMNS($V$1:Y$1)&amp;$U132),VLOOKUP(F132,组合课!$B:$D,3,FALSE)&amp;COLUMNS($V$1:Y$1)&amp;$U132,VLOOKUP($T132,任课!$D:$S,HLOOKUP(总课表!F132,任课!$F$1:$S$4,2,FALSE),FALSE)&amp;COLUMNS($V$1:Y$1)&amp;$U132)</f>
        <v>凌 虹405</v>
      </c>
      <c r="Z132" s="59" t="str">
        <f>IF(ISERROR(VLOOKUP($T132,任课!$D:$S,HLOOKUP(总课表!G132,任课!$F$1:$S$4,2,FALSE),FALSE)&amp;COLUMNS($V$1:Z$1)&amp;$U132),VLOOKUP(G132,组合课!$B:$D,3,FALSE)&amp;COLUMNS($V$1:Z$1)&amp;$U132,VLOOKUP($T132,任课!$D:$S,HLOOKUP(总课表!G132,任课!$F$1:$S$4,2,FALSE),FALSE)&amp;COLUMNS($V$1:Z$1)&amp;$U132)</f>
        <v>仲辰舟505</v>
      </c>
    </row>
    <row r="133" spans="1:26" ht="22.5" customHeight="1">
      <c r="A133" s="48">
        <v>203</v>
      </c>
      <c r="B133" s="45" t="s">
        <v>52</v>
      </c>
      <c r="C133" s="46" t="s">
        <v>266</v>
      </c>
      <c r="D133" s="46" t="s">
        <v>262</v>
      </c>
      <c r="E133" s="46" t="s">
        <v>264</v>
      </c>
      <c r="F133" s="46" t="s">
        <v>267</v>
      </c>
      <c r="G133" s="46" t="s">
        <v>259</v>
      </c>
      <c r="H133" s="47" t="e">
        <f>VLOOKUP($A133,#REF!,HLOOKUP(总课表!C133,#REF!,2,FALSE),FALSE)</f>
        <v>#REF!</v>
      </c>
      <c r="I133" s="47" t="e">
        <f>VLOOKUP($A133,#REF!,HLOOKUP(总课表!D133,#REF!,2,FALSE),FALSE)</f>
        <v>#REF!</v>
      </c>
      <c r="J133" s="47" t="e">
        <f>VLOOKUP($A133,#REF!,HLOOKUP(总课表!E133,#REF!,2,FALSE),FALSE)</f>
        <v>#REF!</v>
      </c>
      <c r="K133" s="47" t="e">
        <f>VLOOKUP($A133,#REF!,HLOOKUP(总课表!F133,#REF!,2,FALSE),FALSE)</f>
        <v>#REF!</v>
      </c>
      <c r="L133" s="47" t="e">
        <f>VLOOKUP($A133,#REF!,HLOOKUP(总课表!G133,#REF!,2,FALSE),FALSE)</f>
        <v>#REF!</v>
      </c>
      <c r="M133" s="47" t="str">
        <f>IF(ISERROR(FIND(#REF!,H133)),"",IF(FIND(#REF!,H133)&lt;&gt;0,#REF!&amp;COLUMNS(总课表!$M$3:M$3)&amp;总课表!$B133,""))</f>
        <v/>
      </c>
      <c r="N133" s="47" t="str">
        <f>IF(ISERROR(FIND(#REF!,I133)),"",IF(FIND(#REF!,I133)&lt;&gt;0,#REF!&amp;COLUMNS(总课表!$M$3:N$3)&amp;总课表!$B133,""))</f>
        <v/>
      </c>
      <c r="O133" s="47" t="str">
        <f>IF(ISERROR(FIND(#REF!,J133)),"",IF(FIND(#REF!,J133)&lt;&gt;0,#REF!&amp;COLUMNS(总课表!$M$3:O$3)&amp;总课表!$B133,""))</f>
        <v/>
      </c>
      <c r="P133" s="47" t="str">
        <f>IF(ISERROR(FIND(#REF!,K133)),"",IF(FIND(#REF!,K133)&lt;&gt;0,#REF!&amp;COLUMNS(总课表!$M$3:P$3)&amp;总课表!$B133,""))</f>
        <v/>
      </c>
      <c r="Q133" s="47" t="str">
        <f>IF(ISERROR(FIND(#REF!,L133)),"",IF(FIND(#REF!,L133)&lt;&gt;0,#REF!&amp;COLUMNS(总课表!$M$3:Q$3)&amp;总课表!$B133,""))</f>
        <v/>
      </c>
      <c r="T133" s="48">
        <v>203</v>
      </c>
      <c r="U133" s="45" t="s">
        <v>52</v>
      </c>
      <c r="V133" s="59" t="str">
        <f>IF(ISERROR(VLOOKUP($T133,任课!$D:$S,HLOOKUP(总课表!C133,任课!$F$1:$S$4,2,FALSE),FALSE)&amp;COLUMNS($V$1:V$1)&amp;$U133),VLOOKUP(C133,组合课!$B:$D,3,FALSE)&amp;COLUMNS($V$1:V$1)&amp;$U133,VLOOKUP($T133,任课!$D:$S,HLOOKUP(总课表!C133,任课!$F$1:$S$4,2,FALSE),FALSE)&amp;COLUMNS($V$1:V$1)&amp;$U133)</f>
        <v>吴 娟106</v>
      </c>
      <c r="W133" s="59" t="str">
        <f>IF(ISERROR(VLOOKUP($T133,任课!$D:$S,HLOOKUP(总课表!D133,任课!$F$1:$S$4,2,FALSE),FALSE)&amp;COLUMNS($V$1:W$1)&amp;$U133),VLOOKUP(D133,组合课!$B:$D,3,FALSE)&amp;COLUMNS($V$1:W$1)&amp;$U133,VLOOKUP($T133,任课!$D:$S,HLOOKUP(总课表!D133,任课!$F$1:$S$4,2,FALSE),FALSE)&amp;COLUMNS($V$1:W$1)&amp;$U133)</f>
        <v>陶雯雯206</v>
      </c>
      <c r="X133" s="59" t="str">
        <f>IF(ISERROR(VLOOKUP($T133,任课!$D:$S,HLOOKUP(总课表!E133,任课!$F$1:$S$4,2,FALSE),FALSE)&amp;COLUMNS($V$1:X$1)&amp;$U133),VLOOKUP(E133,组合课!$B:$D,3,FALSE)&amp;COLUMNS($V$1:X$1)&amp;$U133,VLOOKUP($T133,任课!$D:$S,HLOOKUP(总课表!E133,任课!$F$1:$S$4,2,FALSE),FALSE)&amp;COLUMNS($V$1:X$1)&amp;$U133)</f>
        <v>俞红成306</v>
      </c>
      <c r="Y133" s="59" t="str">
        <f>IF(ISERROR(VLOOKUP($T133,任课!$D:$S,HLOOKUP(总课表!F133,任课!$F$1:$S$4,2,FALSE),FALSE)&amp;COLUMNS($V$1:Y$1)&amp;$U133),VLOOKUP(F133,组合课!$B:$D,3,FALSE)&amp;COLUMNS($V$1:Y$1)&amp;$U133,VLOOKUP($T133,任课!$D:$S,HLOOKUP(总课表!F133,任课!$F$1:$S$4,2,FALSE),FALSE)&amp;COLUMNS($V$1:Y$1)&amp;$U133)</f>
        <v>仲辰舟406</v>
      </c>
      <c r="Z133" s="59" t="str">
        <f>IF(ISERROR(VLOOKUP($T133,任课!$D:$S,HLOOKUP(总课表!G133,任课!$F$1:$S$4,2,FALSE),FALSE)&amp;COLUMNS($V$1:Z$1)&amp;$U133),VLOOKUP(G133,组合课!$B:$D,3,FALSE)&amp;COLUMNS($V$1:Z$1)&amp;$U133,VLOOKUP($T133,任课!$D:$S,HLOOKUP(总课表!G133,任课!$F$1:$S$4,2,FALSE),FALSE)&amp;COLUMNS($V$1:Z$1)&amp;$U133)</f>
        <v>钱瑶强506</v>
      </c>
    </row>
    <row r="134" spans="1:26" ht="22.5" customHeight="1">
      <c r="A134" s="48">
        <v>203</v>
      </c>
      <c r="B134" s="45" t="s">
        <v>53</v>
      </c>
      <c r="C134" s="46" t="s">
        <v>264</v>
      </c>
      <c r="D134" s="46" t="s">
        <v>262</v>
      </c>
      <c r="E134" s="46" t="s">
        <v>259</v>
      </c>
      <c r="F134" s="46" t="s">
        <v>259</v>
      </c>
      <c r="G134" s="46" t="s">
        <v>266</v>
      </c>
      <c r="H134" s="47" t="e">
        <f>VLOOKUP($A134,#REF!,HLOOKUP(总课表!C134,#REF!,2,FALSE),FALSE)</f>
        <v>#REF!</v>
      </c>
      <c r="I134" s="47" t="e">
        <f>VLOOKUP($A134,#REF!,HLOOKUP(总课表!D134,#REF!,2,FALSE),FALSE)</f>
        <v>#REF!</v>
      </c>
      <c r="J134" s="47" t="e">
        <f>VLOOKUP($A134,#REF!,HLOOKUP(总课表!E134,#REF!,2,FALSE),FALSE)</f>
        <v>#REF!</v>
      </c>
      <c r="K134" s="47" t="e">
        <f>VLOOKUP($A134,#REF!,HLOOKUP(总课表!F134,#REF!,2,FALSE),FALSE)</f>
        <v>#REF!</v>
      </c>
      <c r="L134" s="47" t="e">
        <f>VLOOKUP($A134,#REF!,HLOOKUP(总课表!G134,#REF!,2,FALSE),FALSE)</f>
        <v>#REF!</v>
      </c>
      <c r="M134" s="47" t="str">
        <f>IF(ISERROR(FIND(#REF!,H134)),"",IF(FIND(#REF!,H134)&lt;&gt;0,#REF!&amp;COLUMNS(总课表!$M$3:M$3)&amp;总课表!$B134,""))</f>
        <v/>
      </c>
      <c r="N134" s="47" t="str">
        <f>IF(ISERROR(FIND(#REF!,I134)),"",IF(FIND(#REF!,I134)&lt;&gt;0,#REF!&amp;COLUMNS(总课表!$M$3:N$3)&amp;总课表!$B134,""))</f>
        <v/>
      </c>
      <c r="O134" s="47" t="str">
        <f>IF(ISERROR(FIND(#REF!,J134)),"",IF(FIND(#REF!,J134)&lt;&gt;0,#REF!&amp;COLUMNS(总课表!$M$3:O$3)&amp;总课表!$B134,""))</f>
        <v/>
      </c>
      <c r="P134" s="47" t="str">
        <f>IF(ISERROR(FIND(#REF!,K134)),"",IF(FIND(#REF!,K134)&lt;&gt;0,#REF!&amp;COLUMNS(总课表!$M$3:P$3)&amp;总课表!$B134,""))</f>
        <v/>
      </c>
      <c r="Q134" s="47" t="str">
        <f>IF(ISERROR(FIND(#REF!,L134)),"",IF(FIND(#REF!,L134)&lt;&gt;0,#REF!&amp;COLUMNS(总课表!$M$3:Q$3)&amp;总课表!$B134,""))</f>
        <v/>
      </c>
      <c r="T134" s="48">
        <v>203</v>
      </c>
      <c r="U134" s="45" t="s">
        <v>53</v>
      </c>
      <c r="V134" s="59" t="str">
        <f>IF(ISERROR(VLOOKUP($T134,任课!$D:$S,HLOOKUP(总课表!C134,任课!$F$1:$S$4,2,FALSE),FALSE)&amp;COLUMNS($V$1:V$1)&amp;$U134),VLOOKUP(C134,组合课!$B:$D,3,FALSE)&amp;COLUMNS($V$1:V$1)&amp;$U134,VLOOKUP($T134,任课!$D:$S,HLOOKUP(总课表!C134,任课!$F$1:$S$4,2,FALSE),FALSE)&amp;COLUMNS($V$1:V$1)&amp;$U134)</f>
        <v>俞红成107</v>
      </c>
      <c r="W134" s="59" t="str">
        <f>IF(ISERROR(VLOOKUP($T134,任课!$D:$S,HLOOKUP(总课表!D134,任课!$F$1:$S$4,2,FALSE),FALSE)&amp;COLUMNS($V$1:W$1)&amp;$U134),VLOOKUP(D134,组合课!$B:$D,3,FALSE)&amp;COLUMNS($V$1:W$1)&amp;$U134,VLOOKUP($T134,任课!$D:$S,HLOOKUP(总课表!D134,任课!$F$1:$S$4,2,FALSE),FALSE)&amp;COLUMNS($V$1:W$1)&amp;$U134)</f>
        <v>陶雯雯207</v>
      </c>
      <c r="X134" s="59" t="str">
        <f>IF(ISERROR(VLOOKUP($T134,任课!$D:$S,HLOOKUP(总课表!E134,任课!$F$1:$S$4,2,FALSE),FALSE)&amp;COLUMNS($V$1:X$1)&amp;$U134),VLOOKUP(E134,组合课!$B:$D,3,FALSE)&amp;COLUMNS($V$1:X$1)&amp;$U134,VLOOKUP($T134,任课!$D:$S,HLOOKUP(总课表!E134,任课!$F$1:$S$4,2,FALSE),FALSE)&amp;COLUMNS($V$1:X$1)&amp;$U134)</f>
        <v>钱瑶强307</v>
      </c>
      <c r="Y134" s="59" t="str">
        <f>IF(ISERROR(VLOOKUP($T134,任课!$D:$S,HLOOKUP(总课表!F134,任课!$F$1:$S$4,2,FALSE),FALSE)&amp;COLUMNS($V$1:Y$1)&amp;$U134),VLOOKUP(F134,组合课!$B:$D,3,FALSE)&amp;COLUMNS($V$1:Y$1)&amp;$U134,VLOOKUP($T134,任课!$D:$S,HLOOKUP(总课表!F134,任课!$F$1:$S$4,2,FALSE),FALSE)&amp;COLUMNS($V$1:Y$1)&amp;$U134)</f>
        <v>钱瑶强407</v>
      </c>
      <c r="Z134" s="59" t="str">
        <f>IF(ISERROR(VLOOKUP($T134,任课!$D:$S,HLOOKUP(总课表!G134,任课!$F$1:$S$4,2,FALSE),FALSE)&amp;COLUMNS($V$1:Z$1)&amp;$U134),VLOOKUP(G134,组合课!$B:$D,3,FALSE)&amp;COLUMNS($V$1:Z$1)&amp;$U134,VLOOKUP($T134,任课!$D:$S,HLOOKUP(总课表!G134,任课!$F$1:$S$4,2,FALSE),FALSE)&amp;COLUMNS($V$1:Z$1)&amp;$U134)</f>
        <v>吴 娟507</v>
      </c>
    </row>
    <row r="135" spans="1:26" ht="22.5" customHeight="1">
      <c r="A135" s="48">
        <v>203</v>
      </c>
      <c r="B135" s="45" t="s">
        <v>54</v>
      </c>
      <c r="C135" s="46" t="s">
        <v>267</v>
      </c>
      <c r="D135" s="46" t="s">
        <v>264</v>
      </c>
      <c r="E135" s="46" t="s">
        <v>267</v>
      </c>
      <c r="F135" s="46" t="s">
        <v>262</v>
      </c>
      <c r="G135" s="46" t="s">
        <v>261</v>
      </c>
      <c r="H135" s="47" t="e">
        <f>VLOOKUP($A135,#REF!,HLOOKUP(总课表!C135,#REF!,2,FALSE),FALSE)</f>
        <v>#REF!</v>
      </c>
      <c r="I135" s="47" t="e">
        <f>VLOOKUP($A135,#REF!,HLOOKUP(总课表!D135,#REF!,2,FALSE),FALSE)</f>
        <v>#REF!</v>
      </c>
      <c r="J135" s="47" t="e">
        <f>VLOOKUP($A135,#REF!,HLOOKUP(总课表!E135,#REF!,2,FALSE),FALSE)</f>
        <v>#REF!</v>
      </c>
      <c r="K135" s="47" t="e">
        <f>VLOOKUP($A135,#REF!,HLOOKUP(总课表!F135,#REF!,2,FALSE),FALSE)</f>
        <v>#REF!</v>
      </c>
      <c r="L135" s="47" t="e">
        <f>VLOOKUP($A135,#REF!,HLOOKUP(总课表!G135,#REF!,2,FALSE),FALSE)</f>
        <v>#REF!</v>
      </c>
      <c r="M135" s="47" t="str">
        <f>IF(ISERROR(FIND(#REF!,H135)),"",IF(FIND(#REF!,H135)&lt;&gt;0,#REF!&amp;COLUMNS(总课表!$M$3:M$3)&amp;总课表!$B135,""))</f>
        <v/>
      </c>
      <c r="N135" s="47" t="str">
        <f>IF(ISERROR(FIND(#REF!,I135)),"",IF(FIND(#REF!,I135)&lt;&gt;0,#REF!&amp;COLUMNS(总课表!$M$3:N$3)&amp;总课表!$B135,""))</f>
        <v/>
      </c>
      <c r="O135" s="47" t="str">
        <f>IF(ISERROR(FIND(#REF!,J135)),"",IF(FIND(#REF!,J135)&lt;&gt;0,#REF!&amp;COLUMNS(总课表!$M$3:O$3)&amp;总课表!$B135,""))</f>
        <v/>
      </c>
      <c r="P135" s="47" t="str">
        <f>IF(ISERROR(FIND(#REF!,K135)),"",IF(FIND(#REF!,K135)&lt;&gt;0,#REF!&amp;COLUMNS(总课表!$M$3:P$3)&amp;总课表!$B135,""))</f>
        <v/>
      </c>
      <c r="Q135" s="47" t="str">
        <f>IF(ISERROR(FIND(#REF!,L135)),"",IF(FIND(#REF!,L135)&lt;&gt;0,#REF!&amp;COLUMNS(总课表!$M$3:Q$3)&amp;总课表!$B135,""))</f>
        <v/>
      </c>
      <c r="T135" s="48">
        <v>203</v>
      </c>
      <c r="U135" s="45" t="s">
        <v>54</v>
      </c>
      <c r="V135" s="59" t="str">
        <f>IF(ISERROR(VLOOKUP($T135,任课!$D:$S,HLOOKUP(总课表!C135,任课!$F$1:$S$4,2,FALSE),FALSE)&amp;COLUMNS($V$1:V$1)&amp;$U135),VLOOKUP(C135,组合课!$B:$D,3,FALSE)&amp;COLUMNS($V$1:V$1)&amp;$U135,VLOOKUP($T135,任课!$D:$S,HLOOKUP(总课表!C135,任课!$F$1:$S$4,2,FALSE),FALSE)&amp;COLUMNS($V$1:V$1)&amp;$U135)</f>
        <v>仲辰舟108</v>
      </c>
      <c r="W135" s="59" t="str">
        <f>IF(ISERROR(VLOOKUP($T135,任课!$D:$S,HLOOKUP(总课表!D135,任课!$F$1:$S$4,2,FALSE),FALSE)&amp;COLUMNS($V$1:W$1)&amp;$U135),VLOOKUP(D135,组合课!$B:$D,3,FALSE)&amp;COLUMNS($V$1:W$1)&amp;$U135,VLOOKUP($T135,任课!$D:$S,HLOOKUP(总课表!D135,任课!$F$1:$S$4,2,FALSE),FALSE)&amp;COLUMNS($V$1:W$1)&amp;$U135)</f>
        <v>俞红成208</v>
      </c>
      <c r="X135" s="59" t="str">
        <f>IF(ISERROR(VLOOKUP($T135,任课!$D:$S,HLOOKUP(总课表!E135,任课!$F$1:$S$4,2,FALSE),FALSE)&amp;COLUMNS($V$1:X$1)&amp;$U135),VLOOKUP(E135,组合课!$B:$D,3,FALSE)&amp;COLUMNS($V$1:X$1)&amp;$U135,VLOOKUP($T135,任课!$D:$S,HLOOKUP(总课表!E135,任课!$F$1:$S$4,2,FALSE),FALSE)&amp;COLUMNS($V$1:X$1)&amp;$U135)</f>
        <v>仲辰舟308</v>
      </c>
      <c r="Y135" s="59" t="str">
        <f>IF(ISERROR(VLOOKUP($T135,任课!$D:$S,HLOOKUP(总课表!F135,任课!$F$1:$S$4,2,FALSE),FALSE)&amp;COLUMNS($V$1:Y$1)&amp;$U135),VLOOKUP(F135,组合课!$B:$D,3,FALSE)&amp;COLUMNS($V$1:Y$1)&amp;$U135,VLOOKUP($T135,任课!$D:$S,HLOOKUP(总课表!F135,任课!$F$1:$S$4,2,FALSE),FALSE)&amp;COLUMNS($V$1:Y$1)&amp;$U135)</f>
        <v>陶雯雯408</v>
      </c>
      <c r="Z135" s="59" t="str">
        <f>IF(ISERROR(VLOOKUP($T135,任课!$D:$S,HLOOKUP(总课表!G135,任课!$F$1:$S$4,2,FALSE),FALSE)&amp;COLUMNS($V$1:Z$1)&amp;$U135),VLOOKUP(G135,组合课!$B:$D,3,FALSE)&amp;COLUMNS($V$1:Z$1)&amp;$U135,VLOOKUP($T135,任课!$D:$S,HLOOKUP(总课表!G135,任课!$F$1:$S$4,2,FALSE),FALSE)&amp;COLUMNS($V$1:Z$1)&amp;$U135)</f>
        <v>周 平508</v>
      </c>
    </row>
    <row r="136" spans="1:26" ht="22.5" customHeight="1">
      <c r="A136" s="48">
        <v>203</v>
      </c>
      <c r="B136" s="45" t="s">
        <v>55</v>
      </c>
      <c r="C136" s="46" t="s">
        <v>270</v>
      </c>
      <c r="D136" s="46" t="s">
        <v>261</v>
      </c>
      <c r="E136" s="46" t="s">
        <v>267</v>
      </c>
      <c r="F136" s="46" t="s">
        <v>262</v>
      </c>
      <c r="G136" s="46" t="s">
        <v>272</v>
      </c>
      <c r="H136" s="47" t="e">
        <f>VLOOKUP($A136,#REF!,HLOOKUP(总课表!C136,#REF!,2,FALSE),FALSE)</f>
        <v>#REF!</v>
      </c>
      <c r="I136" s="47" t="e">
        <f>VLOOKUP($A136,#REF!,HLOOKUP(总课表!D136,#REF!,2,FALSE),FALSE)</f>
        <v>#REF!</v>
      </c>
      <c r="J136" s="47" t="e">
        <f>VLOOKUP($A136,#REF!,HLOOKUP(总课表!E136,#REF!,2,FALSE),FALSE)</f>
        <v>#REF!</v>
      </c>
      <c r="K136" s="47" t="e">
        <f>VLOOKUP($A136,#REF!,HLOOKUP(总课表!F136,#REF!,2,FALSE),FALSE)</f>
        <v>#REF!</v>
      </c>
      <c r="L136" s="47" t="e">
        <f>VLOOKUP($A136,#REF!,HLOOKUP(总课表!G136,#REF!,2,FALSE),FALSE)</f>
        <v>#REF!</v>
      </c>
      <c r="M136" s="47" t="str">
        <f>IF(ISERROR(FIND(#REF!,H136)),"",IF(FIND(#REF!,H136)&lt;&gt;0,#REF!&amp;COLUMNS(总课表!$M$3:M$3)&amp;总课表!$B136,""))</f>
        <v/>
      </c>
      <c r="N136" s="47" t="str">
        <f>IF(ISERROR(FIND(#REF!,I136)),"",IF(FIND(#REF!,I136)&lt;&gt;0,#REF!&amp;COLUMNS(总课表!$M$3:N$3)&amp;总课表!$B136,""))</f>
        <v/>
      </c>
      <c r="O136" s="47" t="str">
        <f>IF(ISERROR(FIND(#REF!,J136)),"",IF(FIND(#REF!,J136)&lt;&gt;0,#REF!&amp;COLUMNS(总课表!$M$3:O$3)&amp;总课表!$B136,""))</f>
        <v/>
      </c>
      <c r="P136" s="47" t="str">
        <f>IF(ISERROR(FIND(#REF!,K136)),"",IF(FIND(#REF!,K136)&lt;&gt;0,#REF!&amp;COLUMNS(总课表!$M$3:P$3)&amp;总课表!$B136,""))</f>
        <v/>
      </c>
      <c r="Q136" s="47" t="str">
        <f>IF(ISERROR(FIND(#REF!,L136)),"",IF(FIND(#REF!,L136)&lt;&gt;0,#REF!&amp;COLUMNS(总课表!$M$3:Q$3)&amp;总课表!$B136,""))</f>
        <v/>
      </c>
      <c r="T136" s="48">
        <v>203</v>
      </c>
      <c r="U136" s="45" t="s">
        <v>55</v>
      </c>
      <c r="V136" s="59" t="str">
        <f>IF(ISERROR(VLOOKUP($T136,任课!$D:$S,HLOOKUP(总课表!C136,任课!$F$1:$S$4,2,FALSE),FALSE)&amp;COLUMNS($V$1:V$1)&amp;$U136),VLOOKUP(C136,组合课!$B:$D,3,FALSE)&amp;COLUMNS($V$1:V$1)&amp;$U136,VLOOKUP($T136,任课!$D:$S,HLOOKUP(总课表!C136,任课!$F$1:$S$4,2,FALSE),FALSE)&amp;COLUMNS($V$1:V$1)&amp;$U136)</f>
        <v>仲辰舟109</v>
      </c>
      <c r="W136" s="59" t="str">
        <f>IF(ISERROR(VLOOKUP($T136,任课!$D:$S,HLOOKUP(总课表!D136,任课!$F$1:$S$4,2,FALSE),FALSE)&amp;COLUMNS($V$1:W$1)&amp;$U136),VLOOKUP(D136,组合课!$B:$D,3,FALSE)&amp;COLUMNS($V$1:W$1)&amp;$U136,VLOOKUP($T136,任课!$D:$S,HLOOKUP(总课表!D136,任课!$F$1:$S$4,2,FALSE),FALSE)&amp;COLUMNS($V$1:W$1)&amp;$U136)</f>
        <v>周 平209</v>
      </c>
      <c r="X136" s="59" t="str">
        <f>IF(ISERROR(VLOOKUP($T136,任课!$D:$S,HLOOKUP(总课表!E136,任课!$F$1:$S$4,2,FALSE),FALSE)&amp;COLUMNS($V$1:X$1)&amp;$U136),VLOOKUP(E136,组合课!$B:$D,3,FALSE)&amp;COLUMNS($V$1:X$1)&amp;$U136,VLOOKUP($T136,任课!$D:$S,HLOOKUP(总课表!E136,任课!$F$1:$S$4,2,FALSE),FALSE)&amp;COLUMNS($V$1:X$1)&amp;$U136)</f>
        <v>仲辰舟309</v>
      </c>
      <c r="Y136" s="59" t="str">
        <f>IF(ISERROR(VLOOKUP($T136,任课!$D:$S,HLOOKUP(总课表!F136,任课!$F$1:$S$4,2,FALSE),FALSE)&amp;COLUMNS($V$1:Y$1)&amp;$U136),VLOOKUP(F136,组合课!$B:$D,3,FALSE)&amp;COLUMNS($V$1:Y$1)&amp;$U136,VLOOKUP($T136,任课!$D:$S,HLOOKUP(总课表!F136,任课!$F$1:$S$4,2,FALSE),FALSE)&amp;COLUMNS($V$1:Y$1)&amp;$U136)</f>
        <v>陶雯雯409</v>
      </c>
      <c r="Z136" s="59" t="e">
        <f>IF(ISERROR(VLOOKUP($T136,任课!$D:$S,HLOOKUP(总课表!G136,任课!$F$1:$S$4,2,FALSE),FALSE)&amp;COLUMNS($V$1:Z$1)&amp;$U136),VLOOKUP(G136,组合课!$B:$D,3,FALSE)&amp;COLUMNS($V$1:Z$1)&amp;$U136,VLOOKUP($T136,任课!$D:$S,HLOOKUP(总课表!G136,任课!$F$1:$S$4,2,FALSE),FALSE)&amp;COLUMNS($V$1:Z$1)&amp;$U136)</f>
        <v>#N/A</v>
      </c>
    </row>
    <row r="137" spans="1:26" ht="22.5" customHeight="1">
      <c r="A137" s="48">
        <v>203</v>
      </c>
      <c r="B137" s="45" t="s">
        <v>56</v>
      </c>
      <c r="C137" s="46" t="s">
        <v>267</v>
      </c>
      <c r="D137" s="46" t="s">
        <v>269</v>
      </c>
      <c r="E137" s="46" t="s">
        <v>259</v>
      </c>
      <c r="F137" s="46" t="s">
        <v>264</v>
      </c>
      <c r="G137" s="46" t="s">
        <v>259</v>
      </c>
      <c r="H137" s="47" t="e">
        <f>VLOOKUP($A137,#REF!,HLOOKUP(总课表!C137,#REF!,2,FALSE),FALSE)</f>
        <v>#REF!</v>
      </c>
      <c r="I137" s="47" t="e">
        <f>VLOOKUP($A137,#REF!,HLOOKUP(总课表!D137,#REF!,2,FALSE),FALSE)</f>
        <v>#REF!</v>
      </c>
      <c r="J137" s="47" t="e">
        <f>VLOOKUP($A137,#REF!,HLOOKUP(总课表!E137,#REF!,2,FALSE),FALSE)</f>
        <v>#REF!</v>
      </c>
      <c r="K137" s="47" t="e">
        <f>VLOOKUP($A137,#REF!,HLOOKUP(总课表!F137,#REF!,2,FALSE),FALSE)</f>
        <v>#REF!</v>
      </c>
      <c r="L137" s="47" t="e">
        <f>VLOOKUP($A137,#REF!,HLOOKUP(总课表!G137,#REF!,2,FALSE),FALSE)</f>
        <v>#REF!</v>
      </c>
      <c r="M137" s="47" t="str">
        <f>IF(ISERROR(FIND(#REF!,H137)),"",IF(FIND(#REF!,H137)&lt;&gt;0,#REF!&amp;COLUMNS(总课表!$M$3:M$3)&amp;总课表!$B137,""))</f>
        <v/>
      </c>
      <c r="N137" s="47" t="str">
        <f>IF(ISERROR(FIND(#REF!,I137)),"",IF(FIND(#REF!,I137)&lt;&gt;0,#REF!&amp;COLUMNS(总课表!$M$3:N$3)&amp;总课表!$B137,""))</f>
        <v/>
      </c>
      <c r="O137" s="47" t="str">
        <f>IF(ISERROR(FIND(#REF!,J137)),"",IF(FIND(#REF!,J137)&lt;&gt;0,#REF!&amp;COLUMNS(总课表!$M$3:O$3)&amp;总课表!$B137,""))</f>
        <v/>
      </c>
      <c r="P137" s="47" t="str">
        <f>IF(ISERROR(FIND(#REF!,K137)),"",IF(FIND(#REF!,K137)&lt;&gt;0,#REF!&amp;COLUMNS(总课表!$M$3:P$3)&amp;总课表!$B137,""))</f>
        <v/>
      </c>
      <c r="Q137" s="47" t="str">
        <f>IF(ISERROR(FIND(#REF!,L137)),"",IF(FIND(#REF!,L137)&lt;&gt;0,#REF!&amp;COLUMNS(总课表!$M$3:Q$3)&amp;总课表!$B137,""))</f>
        <v/>
      </c>
      <c r="T137" s="48">
        <v>203</v>
      </c>
      <c r="U137" s="45" t="s">
        <v>56</v>
      </c>
      <c r="V137" s="59" t="str">
        <f>IF(ISERROR(VLOOKUP($T137,任课!$D:$S,HLOOKUP(总课表!C137,任课!$F$1:$S$4,2,FALSE),FALSE)&amp;COLUMNS($V$1:V$1)&amp;$U137),VLOOKUP(C137,组合课!$B:$D,3,FALSE)&amp;COLUMNS($V$1:V$1)&amp;$U137,VLOOKUP($T137,任课!$D:$S,HLOOKUP(总课表!C137,任课!$F$1:$S$4,2,FALSE),FALSE)&amp;COLUMNS($V$1:V$1)&amp;$U137)</f>
        <v>仲辰舟110</v>
      </c>
      <c r="W137" s="59" t="str">
        <f>IF(ISERROR(VLOOKUP($T137,任课!$D:$S,HLOOKUP(总课表!D137,任课!$F$1:$S$4,2,FALSE),FALSE)&amp;COLUMNS($V$1:W$1)&amp;$U137),VLOOKUP(D137,组合课!$B:$D,3,FALSE)&amp;COLUMNS($V$1:W$1)&amp;$U137,VLOOKUP($T137,任课!$D:$S,HLOOKUP(总课表!D137,任课!$F$1:$S$4,2,FALSE),FALSE)&amp;COLUMNS($V$1:W$1)&amp;$U137)</f>
        <v>凌 虹210</v>
      </c>
      <c r="X137" s="59" t="str">
        <f>IF(ISERROR(VLOOKUP($T137,任课!$D:$S,HLOOKUP(总课表!E137,任课!$F$1:$S$4,2,FALSE),FALSE)&amp;COLUMNS($V$1:X$1)&amp;$U137),VLOOKUP(E137,组合课!$B:$D,3,FALSE)&amp;COLUMNS($V$1:X$1)&amp;$U137,VLOOKUP($T137,任课!$D:$S,HLOOKUP(总课表!E137,任课!$F$1:$S$4,2,FALSE),FALSE)&amp;COLUMNS($V$1:X$1)&amp;$U137)</f>
        <v>钱瑶强310</v>
      </c>
      <c r="Y137" s="59" t="str">
        <f>IF(ISERROR(VLOOKUP($T137,任课!$D:$S,HLOOKUP(总课表!F137,任课!$F$1:$S$4,2,FALSE),FALSE)&amp;COLUMNS($V$1:Y$1)&amp;$U137),VLOOKUP(F137,组合课!$B:$D,3,FALSE)&amp;COLUMNS($V$1:Y$1)&amp;$U137,VLOOKUP($T137,任课!$D:$S,HLOOKUP(总课表!F137,任课!$F$1:$S$4,2,FALSE),FALSE)&amp;COLUMNS($V$1:Y$1)&amp;$U137)</f>
        <v>俞红成410</v>
      </c>
      <c r="Z137" s="59" t="str">
        <f>IF(ISERROR(VLOOKUP($T137,任课!$D:$S,HLOOKUP(总课表!G137,任课!$F$1:$S$4,2,FALSE),FALSE)&amp;COLUMNS($V$1:Z$1)&amp;$U137),VLOOKUP(G137,组合课!$B:$D,3,FALSE)&amp;COLUMNS($V$1:Z$1)&amp;$U137,VLOOKUP($T137,任课!$D:$S,HLOOKUP(总课表!G137,任课!$F$1:$S$4,2,FALSE),FALSE)&amp;COLUMNS($V$1:Z$1)&amp;$U137)</f>
        <v>钱瑶强510</v>
      </c>
    </row>
    <row r="138" spans="1:26" ht="22.5" customHeight="1">
      <c r="A138" s="48"/>
      <c r="B138" s="49"/>
      <c r="C138" s="50"/>
      <c r="D138" s="50"/>
      <c r="E138" s="50"/>
      <c r="F138" s="50"/>
      <c r="G138" s="51">
        <v>44249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T138" s="48"/>
      <c r="U138" s="49"/>
      <c r="V138" s="50"/>
      <c r="W138" s="50"/>
      <c r="X138" s="50"/>
      <c r="Y138" s="50"/>
      <c r="Z138" s="51">
        <v>44249</v>
      </c>
    </row>
    <row r="139" spans="1:26" ht="22.5" customHeight="1">
      <c r="A139" s="48"/>
      <c r="B139" s="49"/>
      <c r="C139" s="50"/>
      <c r="D139" s="50"/>
      <c r="E139" s="50"/>
      <c r="F139" s="50"/>
      <c r="G139" s="50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T139" s="48"/>
      <c r="U139" s="49"/>
      <c r="V139" s="50"/>
      <c r="W139" s="50"/>
      <c r="X139" s="50"/>
      <c r="Y139" s="50"/>
      <c r="Z139" s="50"/>
    </row>
    <row r="140" spans="1:26" ht="22.5" customHeight="1">
      <c r="A140" s="48"/>
      <c r="B140" s="49"/>
      <c r="C140" s="50"/>
      <c r="D140" s="50"/>
      <c r="E140" s="50"/>
      <c r="F140" s="50"/>
      <c r="G140" s="50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T140" s="48"/>
      <c r="U140" s="49"/>
      <c r="V140" s="50"/>
      <c r="W140" s="50"/>
      <c r="X140" s="50"/>
      <c r="Y140" s="50"/>
      <c r="Z140" s="50"/>
    </row>
    <row r="141" spans="1:26" ht="22.5" customHeight="1">
      <c r="A141" s="48"/>
      <c r="B141" s="103" t="s">
        <v>299</v>
      </c>
      <c r="C141" s="103"/>
      <c r="D141" s="103"/>
      <c r="E141" s="103"/>
      <c r="F141" s="103"/>
      <c r="G141" s="103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T141" s="48"/>
      <c r="U141" s="102" t="s">
        <v>300</v>
      </c>
      <c r="V141" s="103"/>
      <c r="W141" s="103"/>
      <c r="X141" s="103"/>
      <c r="Y141" s="103"/>
      <c r="Z141" s="103"/>
    </row>
    <row r="142" spans="1:26" ht="22.5" customHeight="1">
      <c r="A142" s="48"/>
      <c r="B142" s="53" t="s">
        <v>39</v>
      </c>
      <c r="C142" s="41" t="s">
        <v>40</v>
      </c>
      <c r="D142" s="41" t="s">
        <v>41</v>
      </c>
      <c r="E142" s="41" t="s">
        <v>42</v>
      </c>
      <c r="F142" s="41" t="s">
        <v>43</v>
      </c>
      <c r="G142" s="41" t="s">
        <v>44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T142" s="48"/>
      <c r="U142" s="53" t="s">
        <v>39</v>
      </c>
      <c r="V142" s="41" t="s">
        <v>40</v>
      </c>
      <c r="W142" s="41" t="s">
        <v>41</v>
      </c>
      <c r="X142" s="41" t="s">
        <v>42</v>
      </c>
      <c r="Y142" s="41" t="s">
        <v>43</v>
      </c>
      <c r="Z142" s="41" t="s">
        <v>44</v>
      </c>
    </row>
    <row r="143" spans="1:26" ht="22.5" customHeight="1">
      <c r="A143" s="48">
        <v>204</v>
      </c>
      <c r="B143" s="45" t="s">
        <v>45</v>
      </c>
      <c r="C143" s="46" t="s">
        <v>267</v>
      </c>
      <c r="D143" s="46" t="s">
        <v>262</v>
      </c>
      <c r="E143" s="46" t="s">
        <v>264</v>
      </c>
      <c r="F143" s="46" t="s">
        <v>259</v>
      </c>
      <c r="G143" s="46" t="s">
        <v>260</v>
      </c>
      <c r="H143" s="47" t="e">
        <f>VLOOKUP($A143,#REF!,HLOOKUP(总课表!C143,#REF!,2,FALSE),FALSE)</f>
        <v>#REF!</v>
      </c>
      <c r="I143" s="47" t="e">
        <f>VLOOKUP($A143,#REF!,HLOOKUP(总课表!D143,#REF!,2,FALSE),FALSE)</f>
        <v>#REF!</v>
      </c>
      <c r="J143" s="47" t="e">
        <f>VLOOKUP($A143,#REF!,HLOOKUP(总课表!E143,#REF!,2,FALSE),FALSE)</f>
        <v>#REF!</v>
      </c>
      <c r="K143" s="47" t="e">
        <f>VLOOKUP($A143,#REF!,HLOOKUP(总课表!F143,#REF!,2,FALSE),FALSE)</f>
        <v>#REF!</v>
      </c>
      <c r="L143" s="47" t="e">
        <f>VLOOKUP($A143,#REF!,HLOOKUP(总课表!G143,#REF!,2,FALSE),FALSE)</f>
        <v>#REF!</v>
      </c>
      <c r="M143" s="47" t="str">
        <f>IF(ISERROR(FIND(#REF!,H143)),"",IF(FIND(#REF!,H143)&lt;&gt;0,#REF!&amp;COLUMNS(总课表!$M$3:M$3)&amp;总课表!$B143,""))</f>
        <v/>
      </c>
      <c r="N143" s="47" t="str">
        <f>IF(ISERROR(FIND(#REF!,I143)),"",IF(FIND(#REF!,I143)&lt;&gt;0,#REF!&amp;COLUMNS(总课表!$M$3:N$3)&amp;总课表!$B143,""))</f>
        <v/>
      </c>
      <c r="O143" s="47" t="str">
        <f>IF(ISERROR(FIND(#REF!,J143)),"",IF(FIND(#REF!,J143)&lt;&gt;0,#REF!&amp;COLUMNS(总课表!$M$3:O$3)&amp;总课表!$B143,""))</f>
        <v/>
      </c>
      <c r="P143" s="47" t="str">
        <f>IF(ISERROR(FIND(#REF!,K143)),"",IF(FIND(#REF!,K143)&lt;&gt;0,#REF!&amp;COLUMNS(总课表!$M$3:P$3)&amp;总课表!$B143,""))</f>
        <v/>
      </c>
      <c r="Q143" s="47" t="str">
        <f>IF(ISERROR(FIND(#REF!,L143)),"",IF(FIND(#REF!,L143)&lt;&gt;0,#REF!&amp;COLUMNS(总课表!$M$3:Q$3)&amp;总课表!$B143,""))</f>
        <v/>
      </c>
      <c r="T143" s="48">
        <v>204</v>
      </c>
      <c r="U143" s="45" t="s">
        <v>45</v>
      </c>
      <c r="V143" s="59" t="str">
        <f>IF(ISERROR(VLOOKUP($T143,任课!$D:$S,HLOOKUP(总课表!C143,任课!$F$1:$S$4,2,FALSE),FALSE)&amp;COLUMNS($V$1:V$1)&amp;$U143),VLOOKUP(C143,组合课!$B:$D,3,FALSE)&amp;COLUMNS($V$1:V$1)&amp;$U143,VLOOKUP($T143,任课!$D:$S,HLOOKUP(总课表!C143,任课!$F$1:$S$4,2,FALSE),FALSE)&amp;COLUMNS($V$1:V$1)&amp;$U143)</f>
        <v>朱 渊101</v>
      </c>
      <c r="W143" s="59" t="str">
        <f>IF(ISERROR(VLOOKUP($T143,任课!$D:$S,HLOOKUP(总课表!D143,任课!$F$1:$S$4,2,FALSE),FALSE)&amp;COLUMNS($V$1:W$1)&amp;$U143),VLOOKUP(D143,组合课!$B:$D,3,FALSE)&amp;COLUMNS($V$1:W$1)&amp;$U143,VLOOKUP($T143,任课!$D:$S,HLOOKUP(总课表!D143,任课!$F$1:$S$4,2,FALSE),FALSE)&amp;COLUMNS($V$1:W$1)&amp;$U143)</f>
        <v>陈 霞201</v>
      </c>
      <c r="X143" s="59" t="str">
        <f>IF(ISERROR(VLOOKUP($T143,任课!$D:$S,HLOOKUP(总课表!E143,任课!$F$1:$S$4,2,FALSE),FALSE)&amp;COLUMNS($V$1:X$1)&amp;$U143),VLOOKUP(E143,组合课!$B:$D,3,FALSE)&amp;COLUMNS($V$1:X$1)&amp;$U143,VLOOKUP($T143,任课!$D:$S,HLOOKUP(总课表!E143,任课!$F$1:$S$4,2,FALSE),FALSE)&amp;COLUMNS($V$1:X$1)&amp;$U143)</f>
        <v>蔡文清301</v>
      </c>
      <c r="Y143" s="59" t="str">
        <f>IF(ISERROR(VLOOKUP($T143,任课!$D:$S,HLOOKUP(总课表!F143,任课!$F$1:$S$4,2,FALSE),FALSE)&amp;COLUMNS($V$1:Y$1)&amp;$U143),VLOOKUP(F143,组合课!$B:$D,3,FALSE)&amp;COLUMNS($V$1:Y$1)&amp;$U143,VLOOKUP($T143,任课!$D:$S,HLOOKUP(总课表!F143,任课!$F$1:$S$4,2,FALSE),FALSE)&amp;COLUMNS($V$1:Y$1)&amp;$U143)</f>
        <v>倪高见401</v>
      </c>
      <c r="Z143" s="59" t="str">
        <f>IF(ISERROR(VLOOKUP($T143,任课!$D:$S,HLOOKUP(总课表!G143,任课!$F$1:$S$4,2,FALSE),FALSE)&amp;COLUMNS($V$1:Z$1)&amp;$U143),VLOOKUP(G143,组合课!$B:$D,3,FALSE)&amp;COLUMNS($V$1:Z$1)&amp;$U143,VLOOKUP($T143,任课!$D:$S,HLOOKUP(总课表!G143,任课!$F$1:$S$4,2,FALSE),FALSE)&amp;COLUMNS($V$1:Z$1)&amp;$U143)</f>
        <v>冯橼庭501</v>
      </c>
    </row>
    <row r="144" spans="1:26" ht="22.5" customHeight="1">
      <c r="A144" s="48">
        <v>204</v>
      </c>
      <c r="B144" s="45" t="s">
        <v>46</v>
      </c>
      <c r="C144" s="46" t="s">
        <v>267</v>
      </c>
      <c r="D144" s="46" t="s">
        <v>262</v>
      </c>
      <c r="E144" s="46" t="s">
        <v>261</v>
      </c>
      <c r="F144" s="46" t="s">
        <v>259</v>
      </c>
      <c r="G144" s="46" t="s">
        <v>259</v>
      </c>
      <c r="H144" s="47" t="e">
        <f>VLOOKUP($A144,#REF!,HLOOKUP(总课表!C144,#REF!,2,FALSE),FALSE)</f>
        <v>#REF!</v>
      </c>
      <c r="I144" s="47" t="e">
        <f>VLOOKUP($A144,#REF!,HLOOKUP(总课表!D144,#REF!,2,FALSE),FALSE)</f>
        <v>#REF!</v>
      </c>
      <c r="J144" s="47" t="e">
        <f>VLOOKUP($A144,#REF!,HLOOKUP(总课表!E144,#REF!,2,FALSE),FALSE)</f>
        <v>#REF!</v>
      </c>
      <c r="K144" s="47" t="e">
        <f>VLOOKUP($A144,#REF!,HLOOKUP(总课表!F144,#REF!,2,FALSE),FALSE)</f>
        <v>#REF!</v>
      </c>
      <c r="L144" s="47" t="e">
        <f>VLOOKUP($A144,#REF!,HLOOKUP(总课表!G144,#REF!,2,FALSE),FALSE)</f>
        <v>#REF!</v>
      </c>
      <c r="M144" s="47" t="str">
        <f>IF(ISERROR(FIND(#REF!,H144)),"",IF(FIND(#REF!,H144)&lt;&gt;0,#REF!&amp;COLUMNS(总课表!$M$3:M$3)&amp;总课表!$B144,""))</f>
        <v/>
      </c>
      <c r="N144" s="47" t="str">
        <f>IF(ISERROR(FIND(#REF!,I144)),"",IF(FIND(#REF!,I144)&lt;&gt;0,#REF!&amp;COLUMNS(总课表!$M$3:N$3)&amp;总课表!$B144,""))</f>
        <v/>
      </c>
      <c r="O144" s="47" t="str">
        <f>IF(ISERROR(FIND(#REF!,J144)),"",IF(FIND(#REF!,J144)&lt;&gt;0,#REF!&amp;COLUMNS(总课表!$M$3:O$3)&amp;总课表!$B144,""))</f>
        <v/>
      </c>
      <c r="P144" s="47" t="str">
        <f>IF(ISERROR(FIND(#REF!,K144)),"",IF(FIND(#REF!,K144)&lt;&gt;0,#REF!&amp;COLUMNS(总课表!$M$3:P$3)&amp;总课表!$B144,""))</f>
        <v/>
      </c>
      <c r="Q144" s="47" t="str">
        <f>IF(ISERROR(FIND(#REF!,L144)),"",IF(FIND(#REF!,L144)&lt;&gt;0,#REF!&amp;COLUMNS(总课表!$M$3:Q$3)&amp;总课表!$B144,""))</f>
        <v/>
      </c>
      <c r="T144" s="48">
        <v>204</v>
      </c>
      <c r="U144" s="45" t="s">
        <v>46</v>
      </c>
      <c r="V144" s="59" t="str">
        <f>IF(ISERROR(VLOOKUP($T144,任课!$D:$S,HLOOKUP(总课表!C144,任课!$F$1:$S$4,2,FALSE),FALSE)&amp;COLUMNS($V$1:V$1)&amp;$U144),VLOOKUP(C144,组合课!$B:$D,3,FALSE)&amp;COLUMNS($V$1:V$1)&amp;$U144,VLOOKUP($T144,任课!$D:$S,HLOOKUP(总课表!C144,任课!$F$1:$S$4,2,FALSE),FALSE)&amp;COLUMNS($V$1:V$1)&amp;$U144)</f>
        <v>朱 渊102</v>
      </c>
      <c r="W144" s="59" t="str">
        <f>IF(ISERROR(VLOOKUP($T144,任课!$D:$S,HLOOKUP(总课表!D144,任课!$F$1:$S$4,2,FALSE),FALSE)&amp;COLUMNS($V$1:W$1)&amp;$U144),VLOOKUP(D144,组合课!$B:$D,3,FALSE)&amp;COLUMNS($V$1:W$1)&amp;$U144,VLOOKUP($T144,任课!$D:$S,HLOOKUP(总课表!D144,任课!$F$1:$S$4,2,FALSE),FALSE)&amp;COLUMNS($V$1:W$1)&amp;$U144)</f>
        <v>陈 霞202</v>
      </c>
      <c r="X144" s="59" t="str">
        <f>IF(ISERROR(VLOOKUP($T144,任课!$D:$S,HLOOKUP(总课表!E144,任课!$F$1:$S$4,2,FALSE),FALSE)&amp;COLUMNS($V$1:X$1)&amp;$U144),VLOOKUP(E144,组合课!$B:$D,3,FALSE)&amp;COLUMNS($V$1:X$1)&amp;$U144,VLOOKUP($T144,任课!$D:$S,HLOOKUP(总课表!E144,任课!$F$1:$S$4,2,FALSE),FALSE)&amp;COLUMNS($V$1:X$1)&amp;$U144)</f>
        <v>周春燕302</v>
      </c>
      <c r="Y144" s="59" t="str">
        <f>IF(ISERROR(VLOOKUP($T144,任课!$D:$S,HLOOKUP(总课表!F144,任课!$F$1:$S$4,2,FALSE),FALSE)&amp;COLUMNS($V$1:Y$1)&amp;$U144),VLOOKUP(F144,组合课!$B:$D,3,FALSE)&amp;COLUMNS($V$1:Y$1)&amp;$U144,VLOOKUP($T144,任课!$D:$S,HLOOKUP(总课表!F144,任课!$F$1:$S$4,2,FALSE),FALSE)&amp;COLUMNS($V$1:Y$1)&amp;$U144)</f>
        <v>倪高见402</v>
      </c>
      <c r="Z144" s="59" t="str">
        <f>IF(ISERROR(VLOOKUP($T144,任课!$D:$S,HLOOKUP(总课表!G144,任课!$F$1:$S$4,2,FALSE),FALSE)&amp;COLUMNS($V$1:Z$1)&amp;$U144),VLOOKUP(G144,组合课!$B:$D,3,FALSE)&amp;COLUMNS($V$1:Z$1)&amp;$U144,VLOOKUP($T144,任课!$D:$S,HLOOKUP(总课表!G144,任课!$F$1:$S$4,2,FALSE),FALSE)&amp;COLUMNS($V$1:Z$1)&amp;$U144)</f>
        <v>倪高见502</v>
      </c>
    </row>
    <row r="145" spans="1:26" ht="22.5" customHeight="1">
      <c r="A145" s="48">
        <v>204</v>
      </c>
      <c r="B145" s="45" t="s">
        <v>47</v>
      </c>
      <c r="C145" s="46" t="s">
        <v>260</v>
      </c>
      <c r="D145" s="46" t="s">
        <v>261</v>
      </c>
      <c r="E145" s="46" t="s">
        <v>267</v>
      </c>
      <c r="F145" s="46" t="s">
        <v>264</v>
      </c>
      <c r="G145" s="46" t="s">
        <v>259</v>
      </c>
      <c r="H145" s="47" t="e">
        <f>VLOOKUP($A145,#REF!,HLOOKUP(总课表!C145,#REF!,2,FALSE),FALSE)</f>
        <v>#REF!</v>
      </c>
      <c r="I145" s="47" t="e">
        <f>VLOOKUP($A145,#REF!,HLOOKUP(总课表!D145,#REF!,2,FALSE),FALSE)</f>
        <v>#REF!</v>
      </c>
      <c r="J145" s="47" t="e">
        <f>VLOOKUP($A145,#REF!,HLOOKUP(总课表!E145,#REF!,2,FALSE),FALSE)</f>
        <v>#REF!</v>
      </c>
      <c r="K145" s="47" t="e">
        <f>VLOOKUP($A145,#REF!,HLOOKUP(总课表!F145,#REF!,2,FALSE),FALSE)</f>
        <v>#REF!</v>
      </c>
      <c r="L145" s="47" t="e">
        <f>VLOOKUP($A145,#REF!,HLOOKUP(总课表!G145,#REF!,2,FALSE),FALSE)</f>
        <v>#REF!</v>
      </c>
      <c r="M145" s="47" t="str">
        <f>IF(ISERROR(FIND(#REF!,H145)),"",IF(FIND(#REF!,H145)&lt;&gt;0,#REF!&amp;COLUMNS(总课表!$M$3:M$3)&amp;总课表!$B145,""))</f>
        <v/>
      </c>
      <c r="N145" s="47" t="str">
        <f>IF(ISERROR(FIND(#REF!,I145)),"",IF(FIND(#REF!,I145)&lt;&gt;0,#REF!&amp;COLUMNS(总课表!$M$3:N$3)&amp;总课表!$B145,""))</f>
        <v/>
      </c>
      <c r="O145" s="47" t="str">
        <f>IF(ISERROR(FIND(#REF!,J145)),"",IF(FIND(#REF!,J145)&lt;&gt;0,#REF!&amp;COLUMNS(总课表!$M$3:O$3)&amp;总课表!$B145,""))</f>
        <v/>
      </c>
      <c r="P145" s="47" t="str">
        <f>IF(ISERROR(FIND(#REF!,K145)),"",IF(FIND(#REF!,K145)&lt;&gt;0,#REF!&amp;COLUMNS(总课表!$M$3:P$3)&amp;总课表!$B145,""))</f>
        <v/>
      </c>
      <c r="Q145" s="47" t="str">
        <f>IF(ISERROR(FIND(#REF!,L145)),"",IF(FIND(#REF!,L145)&lt;&gt;0,#REF!&amp;COLUMNS(总课表!$M$3:Q$3)&amp;总课表!$B145,""))</f>
        <v/>
      </c>
      <c r="T145" s="48">
        <v>204</v>
      </c>
      <c r="U145" s="45" t="s">
        <v>47</v>
      </c>
      <c r="V145" s="59" t="str">
        <f>IF(ISERROR(VLOOKUP($T145,任课!$D:$S,HLOOKUP(总课表!C145,任课!$F$1:$S$4,2,FALSE),FALSE)&amp;COLUMNS($V$1:V$1)&amp;$U145),VLOOKUP(C145,组合课!$B:$D,3,FALSE)&amp;COLUMNS($V$1:V$1)&amp;$U145,VLOOKUP($T145,任课!$D:$S,HLOOKUP(总课表!C145,任课!$F$1:$S$4,2,FALSE),FALSE)&amp;COLUMNS($V$1:V$1)&amp;$U145)</f>
        <v>冯橼庭103</v>
      </c>
      <c r="W145" s="59" t="str">
        <f>IF(ISERROR(VLOOKUP($T145,任课!$D:$S,HLOOKUP(总课表!D145,任课!$F$1:$S$4,2,FALSE),FALSE)&amp;COLUMNS($V$1:W$1)&amp;$U145),VLOOKUP(D145,组合课!$B:$D,3,FALSE)&amp;COLUMNS($V$1:W$1)&amp;$U145,VLOOKUP($T145,任课!$D:$S,HLOOKUP(总课表!D145,任课!$F$1:$S$4,2,FALSE),FALSE)&amp;COLUMNS($V$1:W$1)&amp;$U145)</f>
        <v>周春燕203</v>
      </c>
      <c r="X145" s="59" t="str">
        <f>IF(ISERROR(VLOOKUP($T145,任课!$D:$S,HLOOKUP(总课表!E145,任课!$F$1:$S$4,2,FALSE),FALSE)&amp;COLUMNS($V$1:X$1)&amp;$U145),VLOOKUP(E145,组合课!$B:$D,3,FALSE)&amp;COLUMNS($V$1:X$1)&amp;$U145,VLOOKUP($T145,任课!$D:$S,HLOOKUP(总课表!E145,任课!$F$1:$S$4,2,FALSE),FALSE)&amp;COLUMNS($V$1:X$1)&amp;$U145)</f>
        <v>朱 渊303</v>
      </c>
      <c r="Y145" s="59" t="str">
        <f>IF(ISERROR(VLOOKUP($T145,任课!$D:$S,HLOOKUP(总课表!F145,任课!$F$1:$S$4,2,FALSE),FALSE)&amp;COLUMNS($V$1:Y$1)&amp;$U145),VLOOKUP(F145,组合课!$B:$D,3,FALSE)&amp;COLUMNS($V$1:Y$1)&amp;$U145,VLOOKUP($T145,任课!$D:$S,HLOOKUP(总课表!F145,任课!$F$1:$S$4,2,FALSE),FALSE)&amp;COLUMNS($V$1:Y$1)&amp;$U145)</f>
        <v>蔡文清403</v>
      </c>
      <c r="Z145" s="59" t="str">
        <f>IF(ISERROR(VLOOKUP($T145,任课!$D:$S,HLOOKUP(总课表!G145,任课!$F$1:$S$4,2,FALSE),FALSE)&amp;COLUMNS($V$1:Z$1)&amp;$U145),VLOOKUP(G145,组合课!$B:$D,3,FALSE)&amp;COLUMNS($V$1:Z$1)&amp;$U145,VLOOKUP($T145,任课!$D:$S,HLOOKUP(总课表!G145,任课!$F$1:$S$4,2,FALSE),FALSE)&amp;COLUMNS($V$1:Z$1)&amp;$U145)</f>
        <v>倪高见503</v>
      </c>
    </row>
    <row r="146" spans="1:26" ht="22.5" customHeight="1">
      <c r="A146" s="48">
        <v>204</v>
      </c>
      <c r="B146" s="45" t="s">
        <v>48</v>
      </c>
      <c r="C146" s="46" t="s">
        <v>264</v>
      </c>
      <c r="D146" s="46" t="s">
        <v>259</v>
      </c>
      <c r="E146" s="46" t="s">
        <v>260</v>
      </c>
      <c r="F146" s="46" t="s">
        <v>267</v>
      </c>
      <c r="G146" s="46" t="s">
        <v>262</v>
      </c>
      <c r="H146" s="47" t="e">
        <f>VLOOKUP($A146,#REF!,HLOOKUP(总课表!C146,#REF!,2,FALSE),FALSE)</f>
        <v>#REF!</v>
      </c>
      <c r="I146" s="47" t="e">
        <f>VLOOKUP($A146,#REF!,HLOOKUP(总课表!D146,#REF!,2,FALSE),FALSE)</f>
        <v>#REF!</v>
      </c>
      <c r="J146" s="47" t="e">
        <f>VLOOKUP($A146,#REF!,HLOOKUP(总课表!E146,#REF!,2,FALSE),FALSE)</f>
        <v>#REF!</v>
      </c>
      <c r="K146" s="47" t="e">
        <f>VLOOKUP($A146,#REF!,HLOOKUP(总课表!F146,#REF!,2,FALSE),FALSE)</f>
        <v>#REF!</v>
      </c>
      <c r="L146" s="47" t="e">
        <f>VLOOKUP($A146,#REF!,HLOOKUP(总课表!G146,#REF!,2,FALSE),FALSE)</f>
        <v>#REF!</v>
      </c>
      <c r="M146" s="47" t="str">
        <f>IF(ISERROR(FIND(#REF!,H146)),"",IF(FIND(#REF!,H146)&lt;&gt;0,#REF!&amp;COLUMNS(总课表!$M$3:M$3)&amp;总课表!$B146,""))</f>
        <v/>
      </c>
      <c r="N146" s="47" t="str">
        <f>IF(ISERROR(FIND(#REF!,I146)),"",IF(FIND(#REF!,I146)&lt;&gt;0,#REF!&amp;COLUMNS(总课表!$M$3:N$3)&amp;总课表!$B146,""))</f>
        <v/>
      </c>
      <c r="O146" s="47" t="str">
        <f>IF(ISERROR(FIND(#REF!,J146)),"",IF(FIND(#REF!,J146)&lt;&gt;0,#REF!&amp;COLUMNS(总课表!$M$3:O$3)&amp;总课表!$B146,""))</f>
        <v/>
      </c>
      <c r="P146" s="47" t="str">
        <f>IF(ISERROR(FIND(#REF!,K146)),"",IF(FIND(#REF!,K146)&lt;&gt;0,#REF!&amp;COLUMNS(总课表!$M$3:P$3)&amp;总课表!$B146,""))</f>
        <v/>
      </c>
      <c r="Q146" s="47" t="str">
        <f>IF(ISERROR(FIND(#REF!,L146)),"",IF(FIND(#REF!,L146)&lt;&gt;0,#REF!&amp;COLUMNS(总课表!$M$3:Q$3)&amp;总课表!$B146,""))</f>
        <v/>
      </c>
      <c r="T146" s="48">
        <v>204</v>
      </c>
      <c r="U146" s="45" t="s">
        <v>48</v>
      </c>
      <c r="V146" s="59" t="str">
        <f>IF(ISERROR(VLOOKUP($T146,任课!$D:$S,HLOOKUP(总课表!C146,任课!$F$1:$S$4,2,FALSE),FALSE)&amp;COLUMNS($V$1:V$1)&amp;$U146),VLOOKUP(C146,组合课!$B:$D,3,FALSE)&amp;COLUMNS($V$1:V$1)&amp;$U146,VLOOKUP($T146,任课!$D:$S,HLOOKUP(总课表!C146,任课!$F$1:$S$4,2,FALSE),FALSE)&amp;COLUMNS($V$1:V$1)&amp;$U146)</f>
        <v>蔡文清104</v>
      </c>
      <c r="W146" s="59" t="str">
        <f>IF(ISERROR(VLOOKUP($T146,任课!$D:$S,HLOOKUP(总课表!D146,任课!$F$1:$S$4,2,FALSE),FALSE)&amp;COLUMNS($V$1:W$1)&amp;$U146),VLOOKUP(D146,组合课!$B:$D,3,FALSE)&amp;COLUMNS($V$1:W$1)&amp;$U146,VLOOKUP($T146,任课!$D:$S,HLOOKUP(总课表!D146,任课!$F$1:$S$4,2,FALSE),FALSE)&amp;COLUMNS($V$1:W$1)&amp;$U146)</f>
        <v>倪高见204</v>
      </c>
      <c r="X146" s="59" t="str">
        <f>IF(ISERROR(VLOOKUP($T146,任课!$D:$S,HLOOKUP(总课表!E146,任课!$F$1:$S$4,2,FALSE),FALSE)&amp;COLUMNS($V$1:X$1)&amp;$U146),VLOOKUP(E146,组合课!$B:$D,3,FALSE)&amp;COLUMNS($V$1:X$1)&amp;$U146,VLOOKUP($T146,任课!$D:$S,HLOOKUP(总课表!E146,任课!$F$1:$S$4,2,FALSE),FALSE)&amp;COLUMNS($V$1:X$1)&amp;$U146)</f>
        <v>冯橼庭304</v>
      </c>
      <c r="Y146" s="59" t="str">
        <f>IF(ISERROR(VLOOKUP($T146,任课!$D:$S,HLOOKUP(总课表!F146,任课!$F$1:$S$4,2,FALSE),FALSE)&amp;COLUMNS($V$1:Y$1)&amp;$U146),VLOOKUP(F146,组合课!$B:$D,3,FALSE)&amp;COLUMNS($V$1:Y$1)&amp;$U146,VLOOKUP($T146,任课!$D:$S,HLOOKUP(总课表!F146,任课!$F$1:$S$4,2,FALSE),FALSE)&amp;COLUMNS($V$1:Y$1)&amp;$U146)</f>
        <v>朱 渊404</v>
      </c>
      <c r="Z146" s="59" t="str">
        <f>IF(ISERROR(VLOOKUP($T146,任课!$D:$S,HLOOKUP(总课表!G146,任课!$F$1:$S$4,2,FALSE),FALSE)&amp;COLUMNS($V$1:Z$1)&amp;$U146),VLOOKUP(G146,组合课!$B:$D,3,FALSE)&amp;COLUMNS($V$1:Z$1)&amp;$U146,VLOOKUP($T146,任课!$D:$S,HLOOKUP(总课表!G146,任课!$F$1:$S$4,2,FALSE),FALSE)&amp;COLUMNS($V$1:Z$1)&amp;$U146)</f>
        <v>陈 霞504</v>
      </c>
    </row>
    <row r="147" spans="1:26" ht="22.5" customHeight="1">
      <c r="A147" s="48">
        <v>204</v>
      </c>
      <c r="B147" s="45" t="s">
        <v>50</v>
      </c>
      <c r="C147" s="46" t="s">
        <v>262</v>
      </c>
      <c r="D147" s="46" t="s">
        <v>259</v>
      </c>
      <c r="E147" s="46" t="s">
        <v>260</v>
      </c>
      <c r="F147" s="46" t="s">
        <v>267</v>
      </c>
      <c r="G147" s="46" t="s">
        <v>262</v>
      </c>
      <c r="H147" s="47" t="e">
        <f>VLOOKUP($A147,#REF!,HLOOKUP(总课表!C147,#REF!,2,FALSE),FALSE)</f>
        <v>#REF!</v>
      </c>
      <c r="I147" s="47" t="e">
        <f>VLOOKUP($A147,#REF!,HLOOKUP(总课表!D147,#REF!,2,FALSE),FALSE)</f>
        <v>#REF!</v>
      </c>
      <c r="J147" s="47" t="e">
        <f>VLOOKUP($A147,#REF!,HLOOKUP(总课表!E147,#REF!,2,FALSE),FALSE)</f>
        <v>#REF!</v>
      </c>
      <c r="K147" s="47" t="e">
        <f>VLOOKUP($A147,#REF!,HLOOKUP(总课表!F147,#REF!,2,FALSE),FALSE)</f>
        <v>#REF!</v>
      </c>
      <c r="L147" s="47" t="e">
        <f>VLOOKUP($A147,#REF!,HLOOKUP(总课表!G147,#REF!,2,FALSE),FALSE)</f>
        <v>#REF!</v>
      </c>
      <c r="M147" s="47" t="str">
        <f>IF(ISERROR(FIND(#REF!,H147)),"",IF(FIND(#REF!,H147)&lt;&gt;0,#REF!&amp;COLUMNS(总课表!$M$3:M$3)&amp;总课表!$B147,""))</f>
        <v/>
      </c>
      <c r="N147" s="47" t="str">
        <f>IF(ISERROR(FIND(#REF!,I147)),"",IF(FIND(#REF!,I147)&lt;&gt;0,#REF!&amp;COLUMNS(总课表!$M$3:N$3)&amp;总课表!$B147,""))</f>
        <v/>
      </c>
      <c r="O147" s="47" t="str">
        <f>IF(ISERROR(FIND(#REF!,J147)),"",IF(FIND(#REF!,J147)&lt;&gt;0,#REF!&amp;COLUMNS(总课表!$M$3:O$3)&amp;总课表!$B147,""))</f>
        <v/>
      </c>
      <c r="P147" s="47" t="str">
        <f>IF(ISERROR(FIND(#REF!,K147)),"",IF(FIND(#REF!,K147)&lt;&gt;0,#REF!&amp;COLUMNS(总课表!$M$3:P$3)&amp;总课表!$B147,""))</f>
        <v/>
      </c>
      <c r="Q147" s="47" t="str">
        <f>IF(ISERROR(FIND(#REF!,L147)),"",IF(FIND(#REF!,L147)&lt;&gt;0,#REF!&amp;COLUMNS(总课表!$M$3:Q$3)&amp;总课表!$B147,""))</f>
        <v/>
      </c>
      <c r="T147" s="48">
        <v>204</v>
      </c>
      <c r="U147" s="45" t="s">
        <v>50</v>
      </c>
      <c r="V147" s="59" t="str">
        <f>IF(ISERROR(VLOOKUP($T147,任课!$D:$S,HLOOKUP(总课表!C147,任课!$F$1:$S$4,2,FALSE),FALSE)&amp;COLUMNS($V$1:V$1)&amp;$U147),VLOOKUP(C147,组合课!$B:$D,3,FALSE)&amp;COLUMNS($V$1:V$1)&amp;$U147,VLOOKUP($T147,任课!$D:$S,HLOOKUP(总课表!C147,任课!$F$1:$S$4,2,FALSE),FALSE)&amp;COLUMNS($V$1:V$1)&amp;$U147)</f>
        <v>陈 霞105</v>
      </c>
      <c r="W147" s="59" t="str">
        <f>IF(ISERROR(VLOOKUP($T147,任课!$D:$S,HLOOKUP(总课表!D147,任课!$F$1:$S$4,2,FALSE),FALSE)&amp;COLUMNS($V$1:W$1)&amp;$U147),VLOOKUP(D147,组合课!$B:$D,3,FALSE)&amp;COLUMNS($V$1:W$1)&amp;$U147,VLOOKUP($T147,任课!$D:$S,HLOOKUP(总课表!D147,任课!$F$1:$S$4,2,FALSE),FALSE)&amp;COLUMNS($V$1:W$1)&amp;$U147)</f>
        <v>倪高见205</v>
      </c>
      <c r="X147" s="59" t="str">
        <f>IF(ISERROR(VLOOKUP($T147,任课!$D:$S,HLOOKUP(总课表!E147,任课!$F$1:$S$4,2,FALSE),FALSE)&amp;COLUMNS($V$1:X$1)&amp;$U147),VLOOKUP(E147,组合课!$B:$D,3,FALSE)&amp;COLUMNS($V$1:X$1)&amp;$U147,VLOOKUP($T147,任课!$D:$S,HLOOKUP(总课表!E147,任课!$F$1:$S$4,2,FALSE),FALSE)&amp;COLUMNS($V$1:X$1)&amp;$U147)</f>
        <v>冯橼庭305</v>
      </c>
      <c r="Y147" s="59" t="str">
        <f>IF(ISERROR(VLOOKUP($T147,任课!$D:$S,HLOOKUP(总课表!F147,任课!$F$1:$S$4,2,FALSE),FALSE)&amp;COLUMNS($V$1:Y$1)&amp;$U147),VLOOKUP(F147,组合课!$B:$D,3,FALSE)&amp;COLUMNS($V$1:Y$1)&amp;$U147,VLOOKUP($T147,任课!$D:$S,HLOOKUP(总课表!F147,任课!$F$1:$S$4,2,FALSE),FALSE)&amp;COLUMNS($V$1:Y$1)&amp;$U147)</f>
        <v>朱 渊405</v>
      </c>
      <c r="Z147" s="59" t="str">
        <f>IF(ISERROR(VLOOKUP($T147,任课!$D:$S,HLOOKUP(总课表!G147,任课!$F$1:$S$4,2,FALSE),FALSE)&amp;COLUMNS($V$1:Z$1)&amp;$U147),VLOOKUP(G147,组合课!$B:$D,3,FALSE)&amp;COLUMNS($V$1:Z$1)&amp;$U147,VLOOKUP($T147,任课!$D:$S,HLOOKUP(总课表!G147,任课!$F$1:$S$4,2,FALSE),FALSE)&amp;COLUMNS($V$1:Z$1)&amp;$U147)</f>
        <v>陈 霞505</v>
      </c>
    </row>
    <row r="148" spans="1:26" ht="22.5" customHeight="1">
      <c r="A148" s="48">
        <v>204</v>
      </c>
      <c r="B148" s="45" t="s">
        <v>52</v>
      </c>
      <c r="C148" s="46" t="s">
        <v>262</v>
      </c>
      <c r="D148" s="46" t="s">
        <v>260</v>
      </c>
      <c r="E148" s="46" t="s">
        <v>267</v>
      </c>
      <c r="F148" s="46" t="s">
        <v>261</v>
      </c>
      <c r="G148" s="46" t="s">
        <v>264</v>
      </c>
      <c r="H148" s="47" t="e">
        <f>VLOOKUP($A148,#REF!,HLOOKUP(总课表!C148,#REF!,2,FALSE),FALSE)</f>
        <v>#REF!</v>
      </c>
      <c r="I148" s="47" t="e">
        <f>VLOOKUP($A148,#REF!,HLOOKUP(总课表!D148,#REF!,2,FALSE),FALSE)</f>
        <v>#REF!</v>
      </c>
      <c r="J148" s="47" t="e">
        <f>VLOOKUP($A148,#REF!,HLOOKUP(总课表!E148,#REF!,2,FALSE),FALSE)</f>
        <v>#REF!</v>
      </c>
      <c r="K148" s="47" t="e">
        <f>VLOOKUP($A148,#REF!,HLOOKUP(总课表!F148,#REF!,2,FALSE),FALSE)</f>
        <v>#REF!</v>
      </c>
      <c r="L148" s="47" t="e">
        <f>VLOOKUP($A148,#REF!,HLOOKUP(总课表!G148,#REF!,2,FALSE),FALSE)</f>
        <v>#REF!</v>
      </c>
      <c r="M148" s="47" t="str">
        <f>IF(ISERROR(FIND(#REF!,H148)),"",IF(FIND(#REF!,H148)&lt;&gt;0,#REF!&amp;COLUMNS(总课表!$M$3:M$3)&amp;总课表!$B148,""))</f>
        <v/>
      </c>
      <c r="N148" s="47" t="str">
        <f>IF(ISERROR(FIND(#REF!,I148)),"",IF(FIND(#REF!,I148)&lt;&gt;0,#REF!&amp;COLUMNS(总课表!$M$3:N$3)&amp;总课表!$B148,""))</f>
        <v/>
      </c>
      <c r="O148" s="47" t="str">
        <f>IF(ISERROR(FIND(#REF!,J148)),"",IF(FIND(#REF!,J148)&lt;&gt;0,#REF!&amp;COLUMNS(总课表!$M$3:O$3)&amp;总课表!$B148,""))</f>
        <v/>
      </c>
      <c r="P148" s="47" t="str">
        <f>IF(ISERROR(FIND(#REF!,K148)),"",IF(FIND(#REF!,K148)&lt;&gt;0,#REF!&amp;COLUMNS(总课表!$M$3:P$3)&amp;总课表!$B148,""))</f>
        <v/>
      </c>
      <c r="Q148" s="47" t="str">
        <f>IF(ISERROR(FIND(#REF!,L148)),"",IF(FIND(#REF!,L148)&lt;&gt;0,#REF!&amp;COLUMNS(总课表!$M$3:Q$3)&amp;总课表!$B148,""))</f>
        <v/>
      </c>
      <c r="T148" s="48">
        <v>204</v>
      </c>
      <c r="U148" s="45" t="s">
        <v>52</v>
      </c>
      <c r="V148" s="59" t="str">
        <f>IF(ISERROR(VLOOKUP($T148,任课!$D:$S,HLOOKUP(总课表!C148,任课!$F$1:$S$4,2,FALSE),FALSE)&amp;COLUMNS($V$1:V$1)&amp;$U148),VLOOKUP(C148,组合课!$B:$D,3,FALSE)&amp;COLUMNS($V$1:V$1)&amp;$U148,VLOOKUP($T148,任课!$D:$S,HLOOKUP(总课表!C148,任课!$F$1:$S$4,2,FALSE),FALSE)&amp;COLUMNS($V$1:V$1)&amp;$U148)</f>
        <v>陈 霞106</v>
      </c>
      <c r="W148" s="59" t="str">
        <f>IF(ISERROR(VLOOKUP($T148,任课!$D:$S,HLOOKUP(总课表!D148,任课!$F$1:$S$4,2,FALSE),FALSE)&amp;COLUMNS($V$1:W$1)&amp;$U148),VLOOKUP(D148,组合课!$B:$D,3,FALSE)&amp;COLUMNS($V$1:W$1)&amp;$U148,VLOOKUP($T148,任课!$D:$S,HLOOKUP(总课表!D148,任课!$F$1:$S$4,2,FALSE),FALSE)&amp;COLUMNS($V$1:W$1)&amp;$U148)</f>
        <v>冯橼庭206</v>
      </c>
      <c r="X148" s="59" t="str">
        <f>IF(ISERROR(VLOOKUP($T148,任课!$D:$S,HLOOKUP(总课表!E148,任课!$F$1:$S$4,2,FALSE),FALSE)&amp;COLUMNS($V$1:X$1)&amp;$U148),VLOOKUP(E148,组合课!$B:$D,3,FALSE)&amp;COLUMNS($V$1:X$1)&amp;$U148,VLOOKUP($T148,任课!$D:$S,HLOOKUP(总课表!E148,任课!$F$1:$S$4,2,FALSE),FALSE)&amp;COLUMNS($V$1:X$1)&amp;$U148)</f>
        <v>朱 渊306</v>
      </c>
      <c r="Y148" s="59" t="str">
        <f>IF(ISERROR(VLOOKUP($T148,任课!$D:$S,HLOOKUP(总课表!F148,任课!$F$1:$S$4,2,FALSE),FALSE)&amp;COLUMNS($V$1:Y$1)&amp;$U148),VLOOKUP(F148,组合课!$B:$D,3,FALSE)&amp;COLUMNS($V$1:Y$1)&amp;$U148,VLOOKUP($T148,任课!$D:$S,HLOOKUP(总课表!F148,任课!$F$1:$S$4,2,FALSE),FALSE)&amp;COLUMNS($V$1:Y$1)&amp;$U148)</f>
        <v>周春燕406</v>
      </c>
      <c r="Z148" s="59" t="str">
        <f>IF(ISERROR(VLOOKUP($T148,任课!$D:$S,HLOOKUP(总课表!G148,任课!$F$1:$S$4,2,FALSE),FALSE)&amp;COLUMNS($V$1:Z$1)&amp;$U148),VLOOKUP(G148,组合课!$B:$D,3,FALSE)&amp;COLUMNS($V$1:Z$1)&amp;$U148,VLOOKUP($T148,任课!$D:$S,HLOOKUP(总课表!G148,任课!$F$1:$S$4,2,FALSE),FALSE)&amp;COLUMNS($V$1:Z$1)&amp;$U148)</f>
        <v>蔡文清506</v>
      </c>
    </row>
    <row r="149" spans="1:26" ht="22.5" customHeight="1">
      <c r="A149" s="48">
        <v>204</v>
      </c>
      <c r="B149" s="45" t="s">
        <v>53</v>
      </c>
      <c r="C149" s="46" t="s">
        <v>261</v>
      </c>
      <c r="D149" s="46" t="s">
        <v>264</v>
      </c>
      <c r="E149" s="46" t="s">
        <v>259</v>
      </c>
      <c r="F149" s="46" t="s">
        <v>262</v>
      </c>
      <c r="G149" s="46" t="s">
        <v>267</v>
      </c>
      <c r="H149" s="47" t="e">
        <f>VLOOKUP($A149,#REF!,HLOOKUP(总课表!C149,#REF!,2,FALSE),FALSE)</f>
        <v>#REF!</v>
      </c>
      <c r="I149" s="47" t="e">
        <f>VLOOKUP($A149,#REF!,HLOOKUP(总课表!D149,#REF!,2,FALSE),FALSE)</f>
        <v>#REF!</v>
      </c>
      <c r="J149" s="47" t="e">
        <f>VLOOKUP($A149,#REF!,HLOOKUP(总课表!E149,#REF!,2,FALSE),FALSE)</f>
        <v>#REF!</v>
      </c>
      <c r="K149" s="47" t="e">
        <f>VLOOKUP($A149,#REF!,HLOOKUP(总课表!F149,#REF!,2,FALSE),FALSE)</f>
        <v>#REF!</v>
      </c>
      <c r="L149" s="47" t="e">
        <f>VLOOKUP($A149,#REF!,HLOOKUP(总课表!G149,#REF!,2,FALSE),FALSE)</f>
        <v>#REF!</v>
      </c>
      <c r="M149" s="47" t="str">
        <f>IF(ISERROR(FIND(#REF!,H149)),"",IF(FIND(#REF!,H149)&lt;&gt;0,#REF!&amp;COLUMNS(总课表!$M$3:M$3)&amp;总课表!$B149,""))</f>
        <v/>
      </c>
      <c r="N149" s="47" t="str">
        <f>IF(ISERROR(FIND(#REF!,I149)),"",IF(FIND(#REF!,I149)&lt;&gt;0,#REF!&amp;COLUMNS(总课表!$M$3:N$3)&amp;总课表!$B149,""))</f>
        <v/>
      </c>
      <c r="O149" s="47" t="str">
        <f>IF(ISERROR(FIND(#REF!,J149)),"",IF(FIND(#REF!,J149)&lt;&gt;0,#REF!&amp;COLUMNS(总课表!$M$3:O$3)&amp;总课表!$B149,""))</f>
        <v/>
      </c>
      <c r="P149" s="47" t="str">
        <f>IF(ISERROR(FIND(#REF!,K149)),"",IF(FIND(#REF!,K149)&lt;&gt;0,#REF!&amp;COLUMNS(总课表!$M$3:P$3)&amp;总课表!$B149,""))</f>
        <v/>
      </c>
      <c r="Q149" s="47" t="str">
        <f>IF(ISERROR(FIND(#REF!,L149)),"",IF(FIND(#REF!,L149)&lt;&gt;0,#REF!&amp;COLUMNS(总课表!$M$3:Q$3)&amp;总课表!$B149,""))</f>
        <v/>
      </c>
      <c r="T149" s="48">
        <v>204</v>
      </c>
      <c r="U149" s="45" t="s">
        <v>53</v>
      </c>
      <c r="V149" s="59" t="str">
        <f>IF(ISERROR(VLOOKUP($T149,任课!$D:$S,HLOOKUP(总课表!C149,任课!$F$1:$S$4,2,FALSE),FALSE)&amp;COLUMNS($V$1:V$1)&amp;$U149),VLOOKUP(C149,组合课!$B:$D,3,FALSE)&amp;COLUMNS($V$1:V$1)&amp;$U149,VLOOKUP($T149,任课!$D:$S,HLOOKUP(总课表!C149,任课!$F$1:$S$4,2,FALSE),FALSE)&amp;COLUMNS($V$1:V$1)&amp;$U149)</f>
        <v>周春燕107</v>
      </c>
      <c r="W149" s="59" t="str">
        <f>IF(ISERROR(VLOOKUP($T149,任课!$D:$S,HLOOKUP(总课表!D149,任课!$F$1:$S$4,2,FALSE),FALSE)&amp;COLUMNS($V$1:W$1)&amp;$U149),VLOOKUP(D149,组合课!$B:$D,3,FALSE)&amp;COLUMNS($V$1:W$1)&amp;$U149,VLOOKUP($T149,任课!$D:$S,HLOOKUP(总课表!D149,任课!$F$1:$S$4,2,FALSE),FALSE)&amp;COLUMNS($V$1:W$1)&amp;$U149)</f>
        <v>蔡文清207</v>
      </c>
      <c r="X149" s="59" t="str">
        <f>IF(ISERROR(VLOOKUP($T149,任课!$D:$S,HLOOKUP(总课表!E149,任课!$F$1:$S$4,2,FALSE),FALSE)&amp;COLUMNS($V$1:X$1)&amp;$U149),VLOOKUP(E149,组合课!$B:$D,3,FALSE)&amp;COLUMNS($V$1:X$1)&amp;$U149,VLOOKUP($T149,任课!$D:$S,HLOOKUP(总课表!E149,任课!$F$1:$S$4,2,FALSE),FALSE)&amp;COLUMNS($V$1:X$1)&amp;$U149)</f>
        <v>倪高见307</v>
      </c>
      <c r="Y149" s="59" t="str">
        <f>IF(ISERROR(VLOOKUP($T149,任课!$D:$S,HLOOKUP(总课表!F149,任课!$F$1:$S$4,2,FALSE),FALSE)&amp;COLUMNS($V$1:Y$1)&amp;$U149),VLOOKUP(F149,组合课!$B:$D,3,FALSE)&amp;COLUMNS($V$1:Y$1)&amp;$U149,VLOOKUP($T149,任课!$D:$S,HLOOKUP(总课表!F149,任课!$F$1:$S$4,2,FALSE),FALSE)&amp;COLUMNS($V$1:Y$1)&amp;$U149)</f>
        <v>陈 霞407</v>
      </c>
      <c r="Z149" s="59" t="str">
        <f>IF(ISERROR(VLOOKUP($T149,任课!$D:$S,HLOOKUP(总课表!G149,任课!$F$1:$S$4,2,FALSE),FALSE)&amp;COLUMNS($V$1:Z$1)&amp;$U149),VLOOKUP(G149,组合课!$B:$D,3,FALSE)&amp;COLUMNS($V$1:Z$1)&amp;$U149,VLOOKUP($T149,任课!$D:$S,HLOOKUP(总课表!G149,任课!$F$1:$S$4,2,FALSE),FALSE)&amp;COLUMNS($V$1:Z$1)&amp;$U149)</f>
        <v>朱 渊507</v>
      </c>
    </row>
    <row r="150" spans="1:26" ht="22.5" customHeight="1">
      <c r="A150" s="48">
        <v>204</v>
      </c>
      <c r="B150" s="45" t="s">
        <v>54</v>
      </c>
      <c r="C150" s="46" t="s">
        <v>259</v>
      </c>
      <c r="D150" s="46" t="s">
        <v>267</v>
      </c>
      <c r="E150" s="46" t="s">
        <v>259</v>
      </c>
      <c r="F150" s="46" t="s">
        <v>262</v>
      </c>
      <c r="G150" s="46" t="s">
        <v>261</v>
      </c>
      <c r="H150" s="47" t="e">
        <f>VLOOKUP($A150,#REF!,HLOOKUP(总课表!C150,#REF!,2,FALSE),FALSE)</f>
        <v>#REF!</v>
      </c>
      <c r="I150" s="47" t="e">
        <f>VLOOKUP($A150,#REF!,HLOOKUP(总课表!D150,#REF!,2,FALSE),FALSE)</f>
        <v>#REF!</v>
      </c>
      <c r="J150" s="47" t="e">
        <f>VLOOKUP($A150,#REF!,HLOOKUP(总课表!E150,#REF!,2,FALSE),FALSE)</f>
        <v>#REF!</v>
      </c>
      <c r="K150" s="47" t="e">
        <f>VLOOKUP($A150,#REF!,HLOOKUP(总课表!F150,#REF!,2,FALSE),FALSE)</f>
        <v>#REF!</v>
      </c>
      <c r="L150" s="47" t="e">
        <f>VLOOKUP($A150,#REF!,HLOOKUP(总课表!G150,#REF!,2,FALSE),FALSE)</f>
        <v>#REF!</v>
      </c>
      <c r="M150" s="47" t="str">
        <f>IF(ISERROR(FIND(#REF!,H150)),"",IF(FIND(#REF!,H150)&lt;&gt;0,#REF!&amp;COLUMNS(总课表!$M$3:M$3)&amp;总课表!$B150,""))</f>
        <v/>
      </c>
      <c r="N150" s="47" t="str">
        <f>IF(ISERROR(FIND(#REF!,I150)),"",IF(FIND(#REF!,I150)&lt;&gt;0,#REF!&amp;COLUMNS(总课表!$M$3:N$3)&amp;总课表!$B150,""))</f>
        <v/>
      </c>
      <c r="O150" s="47" t="str">
        <f>IF(ISERROR(FIND(#REF!,J150)),"",IF(FIND(#REF!,J150)&lt;&gt;0,#REF!&amp;COLUMNS(总课表!$M$3:O$3)&amp;总课表!$B150,""))</f>
        <v/>
      </c>
      <c r="P150" s="47" t="str">
        <f>IF(ISERROR(FIND(#REF!,K150)),"",IF(FIND(#REF!,K150)&lt;&gt;0,#REF!&amp;COLUMNS(总课表!$M$3:P$3)&amp;总课表!$B150,""))</f>
        <v/>
      </c>
      <c r="Q150" s="47" t="str">
        <f>IF(ISERROR(FIND(#REF!,L150)),"",IF(FIND(#REF!,L150)&lt;&gt;0,#REF!&amp;COLUMNS(总课表!$M$3:Q$3)&amp;总课表!$B150,""))</f>
        <v/>
      </c>
      <c r="T150" s="48">
        <v>204</v>
      </c>
      <c r="U150" s="45" t="s">
        <v>54</v>
      </c>
      <c r="V150" s="59" t="str">
        <f>IF(ISERROR(VLOOKUP($T150,任课!$D:$S,HLOOKUP(总课表!C150,任课!$F$1:$S$4,2,FALSE),FALSE)&amp;COLUMNS($V$1:V$1)&amp;$U150),VLOOKUP(C150,组合课!$B:$D,3,FALSE)&amp;COLUMNS($V$1:V$1)&amp;$U150,VLOOKUP($T150,任课!$D:$S,HLOOKUP(总课表!C150,任课!$F$1:$S$4,2,FALSE),FALSE)&amp;COLUMNS($V$1:V$1)&amp;$U150)</f>
        <v>倪高见108</v>
      </c>
      <c r="W150" s="59" t="str">
        <f>IF(ISERROR(VLOOKUP($T150,任课!$D:$S,HLOOKUP(总课表!D150,任课!$F$1:$S$4,2,FALSE),FALSE)&amp;COLUMNS($V$1:W$1)&amp;$U150),VLOOKUP(D150,组合课!$B:$D,3,FALSE)&amp;COLUMNS($V$1:W$1)&amp;$U150,VLOOKUP($T150,任课!$D:$S,HLOOKUP(总课表!D150,任课!$F$1:$S$4,2,FALSE),FALSE)&amp;COLUMNS($V$1:W$1)&amp;$U150)</f>
        <v>朱 渊208</v>
      </c>
      <c r="X150" s="59" t="str">
        <f>IF(ISERROR(VLOOKUP($T150,任课!$D:$S,HLOOKUP(总课表!E150,任课!$F$1:$S$4,2,FALSE),FALSE)&amp;COLUMNS($V$1:X$1)&amp;$U150),VLOOKUP(E150,组合课!$B:$D,3,FALSE)&amp;COLUMNS($V$1:X$1)&amp;$U150,VLOOKUP($T150,任课!$D:$S,HLOOKUP(总课表!E150,任课!$F$1:$S$4,2,FALSE),FALSE)&amp;COLUMNS($V$1:X$1)&amp;$U150)</f>
        <v>倪高见308</v>
      </c>
      <c r="Y150" s="59" t="str">
        <f>IF(ISERROR(VLOOKUP($T150,任课!$D:$S,HLOOKUP(总课表!F150,任课!$F$1:$S$4,2,FALSE),FALSE)&amp;COLUMNS($V$1:Y$1)&amp;$U150),VLOOKUP(F150,组合课!$B:$D,3,FALSE)&amp;COLUMNS($V$1:Y$1)&amp;$U150,VLOOKUP($T150,任课!$D:$S,HLOOKUP(总课表!F150,任课!$F$1:$S$4,2,FALSE),FALSE)&amp;COLUMNS($V$1:Y$1)&amp;$U150)</f>
        <v>陈 霞408</v>
      </c>
      <c r="Z150" s="59" t="str">
        <f>IF(ISERROR(VLOOKUP($T150,任课!$D:$S,HLOOKUP(总课表!G150,任课!$F$1:$S$4,2,FALSE),FALSE)&amp;COLUMNS($V$1:Z$1)&amp;$U150),VLOOKUP(G150,组合课!$B:$D,3,FALSE)&amp;COLUMNS($V$1:Z$1)&amp;$U150,VLOOKUP($T150,任课!$D:$S,HLOOKUP(总课表!G150,任课!$F$1:$S$4,2,FALSE),FALSE)&amp;COLUMNS($V$1:Z$1)&amp;$U150)</f>
        <v>周春燕508</v>
      </c>
    </row>
    <row r="151" spans="1:26" ht="22.5" customHeight="1">
      <c r="A151" s="48">
        <v>204</v>
      </c>
      <c r="B151" s="45" t="s">
        <v>55</v>
      </c>
      <c r="C151" s="46" t="s">
        <v>270</v>
      </c>
      <c r="D151" s="46" t="s">
        <v>267</v>
      </c>
      <c r="E151" s="46" t="s">
        <v>262</v>
      </c>
      <c r="F151" s="46" t="s">
        <v>269</v>
      </c>
      <c r="G151" s="46" t="s">
        <v>272</v>
      </c>
      <c r="H151" s="47" t="e">
        <f>VLOOKUP($A151,#REF!,HLOOKUP(总课表!C151,#REF!,2,FALSE),FALSE)</f>
        <v>#REF!</v>
      </c>
      <c r="I151" s="47" t="e">
        <f>VLOOKUP($A151,#REF!,HLOOKUP(总课表!D151,#REF!,2,FALSE),FALSE)</f>
        <v>#REF!</v>
      </c>
      <c r="J151" s="47" t="e">
        <f>VLOOKUP($A151,#REF!,HLOOKUP(总课表!E151,#REF!,2,FALSE),FALSE)</f>
        <v>#REF!</v>
      </c>
      <c r="K151" s="47" t="e">
        <f>VLOOKUP($A151,#REF!,HLOOKUP(总课表!F151,#REF!,2,FALSE),FALSE)</f>
        <v>#REF!</v>
      </c>
      <c r="L151" s="47" t="e">
        <f>VLOOKUP($A151,#REF!,HLOOKUP(总课表!G151,#REF!,2,FALSE),FALSE)</f>
        <v>#REF!</v>
      </c>
      <c r="M151" s="47" t="str">
        <f>IF(ISERROR(FIND(#REF!,H151)),"",IF(FIND(#REF!,H151)&lt;&gt;0,#REF!&amp;COLUMNS(总课表!$M$3:M$3)&amp;总课表!$B151,""))</f>
        <v/>
      </c>
      <c r="N151" s="47" t="str">
        <f>IF(ISERROR(FIND(#REF!,I151)),"",IF(FIND(#REF!,I151)&lt;&gt;0,#REF!&amp;COLUMNS(总课表!$M$3:N$3)&amp;总课表!$B151,""))</f>
        <v/>
      </c>
      <c r="O151" s="47" t="str">
        <f>IF(ISERROR(FIND(#REF!,J151)),"",IF(FIND(#REF!,J151)&lt;&gt;0,#REF!&amp;COLUMNS(总课表!$M$3:O$3)&amp;总课表!$B151,""))</f>
        <v/>
      </c>
      <c r="P151" s="47" t="str">
        <f>IF(ISERROR(FIND(#REF!,K151)),"",IF(FIND(#REF!,K151)&lt;&gt;0,#REF!&amp;COLUMNS(总课表!$M$3:P$3)&amp;总课表!$B151,""))</f>
        <v/>
      </c>
      <c r="Q151" s="47" t="str">
        <f>IF(ISERROR(FIND(#REF!,L151)),"",IF(FIND(#REF!,L151)&lt;&gt;0,#REF!&amp;COLUMNS(总课表!$M$3:Q$3)&amp;总课表!$B151,""))</f>
        <v/>
      </c>
      <c r="T151" s="48">
        <v>204</v>
      </c>
      <c r="U151" s="45" t="s">
        <v>55</v>
      </c>
      <c r="V151" s="59" t="str">
        <f>IF(ISERROR(VLOOKUP($T151,任课!$D:$S,HLOOKUP(总课表!C151,任课!$F$1:$S$4,2,FALSE),FALSE)&amp;COLUMNS($V$1:V$1)&amp;$U151),VLOOKUP(C151,组合课!$B:$D,3,FALSE)&amp;COLUMNS($V$1:V$1)&amp;$U151,VLOOKUP($T151,任课!$D:$S,HLOOKUP(总课表!C151,任课!$F$1:$S$4,2,FALSE),FALSE)&amp;COLUMNS($V$1:V$1)&amp;$U151)</f>
        <v>倪高见109</v>
      </c>
      <c r="W151" s="59" t="str">
        <f>IF(ISERROR(VLOOKUP($T151,任课!$D:$S,HLOOKUP(总课表!D151,任课!$F$1:$S$4,2,FALSE),FALSE)&amp;COLUMNS($V$1:W$1)&amp;$U151),VLOOKUP(D151,组合课!$B:$D,3,FALSE)&amp;COLUMNS($V$1:W$1)&amp;$U151,VLOOKUP($T151,任课!$D:$S,HLOOKUP(总课表!D151,任课!$F$1:$S$4,2,FALSE),FALSE)&amp;COLUMNS($V$1:W$1)&amp;$U151)</f>
        <v>朱 渊209</v>
      </c>
      <c r="X151" s="59" t="str">
        <f>IF(ISERROR(VLOOKUP($T151,任课!$D:$S,HLOOKUP(总课表!E151,任课!$F$1:$S$4,2,FALSE),FALSE)&amp;COLUMNS($V$1:X$1)&amp;$U151),VLOOKUP(E151,组合课!$B:$D,3,FALSE)&amp;COLUMNS($V$1:X$1)&amp;$U151,VLOOKUP($T151,任课!$D:$S,HLOOKUP(总课表!E151,任课!$F$1:$S$4,2,FALSE),FALSE)&amp;COLUMNS($V$1:X$1)&amp;$U151)</f>
        <v>陈 霞309</v>
      </c>
      <c r="Y151" s="59" t="str">
        <f>IF(ISERROR(VLOOKUP($T151,任课!$D:$S,HLOOKUP(总课表!F151,任课!$F$1:$S$4,2,FALSE),FALSE)&amp;COLUMNS($V$1:Y$1)&amp;$U151),VLOOKUP(F151,组合课!$B:$D,3,FALSE)&amp;COLUMNS($V$1:Y$1)&amp;$U151,VLOOKUP($T151,任课!$D:$S,HLOOKUP(总课表!F151,任课!$F$1:$S$4,2,FALSE),FALSE)&amp;COLUMNS($V$1:Y$1)&amp;$U151)</f>
        <v>杨文学409</v>
      </c>
      <c r="Z151" s="59" t="e">
        <f>IF(ISERROR(VLOOKUP($T151,任课!$D:$S,HLOOKUP(总课表!G151,任课!$F$1:$S$4,2,FALSE),FALSE)&amp;COLUMNS($V$1:Z$1)&amp;$U151),VLOOKUP(G151,组合课!$B:$D,3,FALSE)&amp;COLUMNS($V$1:Z$1)&amp;$U151,VLOOKUP($T151,任课!$D:$S,HLOOKUP(总课表!G151,任课!$F$1:$S$4,2,FALSE),FALSE)&amp;COLUMNS($V$1:Z$1)&amp;$U151)</f>
        <v>#N/A</v>
      </c>
    </row>
    <row r="152" spans="1:26" ht="22.5" customHeight="1">
      <c r="A152" s="48">
        <v>204</v>
      </c>
      <c r="B152" s="45" t="s">
        <v>56</v>
      </c>
      <c r="C152" s="46" t="s">
        <v>259</v>
      </c>
      <c r="D152" s="46" t="s">
        <v>269</v>
      </c>
      <c r="E152" s="46" t="s">
        <v>262</v>
      </c>
      <c r="F152" s="46" t="s">
        <v>260</v>
      </c>
      <c r="G152" s="46" t="s">
        <v>267</v>
      </c>
      <c r="H152" s="47" t="e">
        <f>VLOOKUP($A152,#REF!,HLOOKUP(总课表!C152,#REF!,2,FALSE),FALSE)</f>
        <v>#REF!</v>
      </c>
      <c r="I152" s="47" t="e">
        <f>VLOOKUP($A152,#REF!,HLOOKUP(总课表!D152,#REF!,2,FALSE),FALSE)</f>
        <v>#REF!</v>
      </c>
      <c r="J152" s="47" t="e">
        <f>VLOOKUP($A152,#REF!,HLOOKUP(总课表!E152,#REF!,2,FALSE),FALSE)</f>
        <v>#REF!</v>
      </c>
      <c r="K152" s="47" t="e">
        <f>VLOOKUP($A152,#REF!,HLOOKUP(总课表!F152,#REF!,2,FALSE),FALSE)</f>
        <v>#REF!</v>
      </c>
      <c r="L152" s="47" t="e">
        <f>VLOOKUP($A152,#REF!,HLOOKUP(总课表!G152,#REF!,2,FALSE),FALSE)</f>
        <v>#REF!</v>
      </c>
      <c r="M152" s="47" t="str">
        <f>IF(ISERROR(FIND(#REF!,H152)),"",IF(FIND(#REF!,H152)&lt;&gt;0,#REF!&amp;COLUMNS(总课表!$M$3:M$3)&amp;总课表!$B152,""))</f>
        <v/>
      </c>
      <c r="N152" s="47" t="str">
        <f>IF(ISERROR(FIND(#REF!,I152)),"",IF(FIND(#REF!,I152)&lt;&gt;0,#REF!&amp;COLUMNS(总课表!$M$3:N$3)&amp;总课表!$B152,""))</f>
        <v/>
      </c>
      <c r="O152" s="47" t="str">
        <f>IF(ISERROR(FIND(#REF!,J152)),"",IF(FIND(#REF!,J152)&lt;&gt;0,#REF!&amp;COLUMNS(总课表!$M$3:O$3)&amp;总课表!$B152,""))</f>
        <v/>
      </c>
      <c r="P152" s="47" t="str">
        <f>IF(ISERROR(FIND(#REF!,K152)),"",IF(FIND(#REF!,K152)&lt;&gt;0,#REF!&amp;COLUMNS(总课表!$M$3:P$3)&amp;总课表!$B152,""))</f>
        <v/>
      </c>
      <c r="Q152" s="47" t="str">
        <f>IF(ISERROR(FIND(#REF!,L152)),"",IF(FIND(#REF!,L152)&lt;&gt;0,#REF!&amp;COLUMNS(总课表!$M$3:Q$3)&amp;总课表!$B152,""))</f>
        <v/>
      </c>
      <c r="T152" s="48">
        <v>204</v>
      </c>
      <c r="U152" s="45" t="s">
        <v>56</v>
      </c>
      <c r="V152" s="59" t="str">
        <f>IF(ISERROR(VLOOKUP($T152,任课!$D:$S,HLOOKUP(总课表!C152,任课!$F$1:$S$4,2,FALSE),FALSE)&amp;COLUMNS($V$1:V$1)&amp;$U152),VLOOKUP(C152,组合课!$B:$D,3,FALSE)&amp;COLUMNS($V$1:V$1)&amp;$U152,VLOOKUP($T152,任课!$D:$S,HLOOKUP(总课表!C152,任课!$F$1:$S$4,2,FALSE),FALSE)&amp;COLUMNS($V$1:V$1)&amp;$U152)</f>
        <v>倪高见110</v>
      </c>
      <c r="W152" s="59" t="str">
        <f>IF(ISERROR(VLOOKUP($T152,任课!$D:$S,HLOOKUP(总课表!D152,任课!$F$1:$S$4,2,FALSE),FALSE)&amp;COLUMNS($V$1:W$1)&amp;$U152),VLOOKUP(D152,组合课!$B:$D,3,FALSE)&amp;COLUMNS($V$1:W$1)&amp;$U152,VLOOKUP($T152,任课!$D:$S,HLOOKUP(总课表!D152,任课!$F$1:$S$4,2,FALSE),FALSE)&amp;COLUMNS($V$1:W$1)&amp;$U152)</f>
        <v>杨文学210</v>
      </c>
      <c r="X152" s="59" t="str">
        <f>IF(ISERROR(VLOOKUP($T152,任课!$D:$S,HLOOKUP(总课表!E152,任课!$F$1:$S$4,2,FALSE),FALSE)&amp;COLUMNS($V$1:X$1)&amp;$U152),VLOOKUP(E152,组合课!$B:$D,3,FALSE)&amp;COLUMNS($V$1:X$1)&amp;$U152,VLOOKUP($T152,任课!$D:$S,HLOOKUP(总课表!E152,任课!$F$1:$S$4,2,FALSE),FALSE)&amp;COLUMNS($V$1:X$1)&amp;$U152)</f>
        <v>陈 霞310</v>
      </c>
      <c r="Y152" s="59" t="str">
        <f>IF(ISERROR(VLOOKUP($T152,任课!$D:$S,HLOOKUP(总课表!F152,任课!$F$1:$S$4,2,FALSE),FALSE)&amp;COLUMNS($V$1:Y$1)&amp;$U152),VLOOKUP(F152,组合课!$B:$D,3,FALSE)&amp;COLUMNS($V$1:Y$1)&amp;$U152,VLOOKUP($T152,任课!$D:$S,HLOOKUP(总课表!F152,任课!$F$1:$S$4,2,FALSE),FALSE)&amp;COLUMNS($V$1:Y$1)&amp;$U152)</f>
        <v>冯橼庭410</v>
      </c>
      <c r="Z152" s="59" t="str">
        <f>IF(ISERROR(VLOOKUP($T152,任课!$D:$S,HLOOKUP(总课表!G152,任课!$F$1:$S$4,2,FALSE),FALSE)&amp;COLUMNS($V$1:Z$1)&amp;$U152),VLOOKUP(G152,组合课!$B:$D,3,FALSE)&amp;COLUMNS($V$1:Z$1)&amp;$U152,VLOOKUP($T152,任课!$D:$S,HLOOKUP(总课表!G152,任课!$F$1:$S$4,2,FALSE),FALSE)&amp;COLUMNS($V$1:Z$1)&amp;$U152)</f>
        <v>朱 渊510</v>
      </c>
    </row>
    <row r="153" spans="1:26" ht="22.5" customHeight="1">
      <c r="A153" s="48"/>
      <c r="B153" s="49"/>
      <c r="C153" s="50"/>
      <c r="D153" s="50"/>
      <c r="E153" s="50"/>
      <c r="F153" s="50"/>
      <c r="G153" s="51">
        <v>44249</v>
      </c>
      <c r="H153" s="52"/>
      <c r="I153" s="47"/>
      <c r="J153" s="47"/>
      <c r="K153" s="47"/>
      <c r="L153" s="47"/>
      <c r="M153" s="47"/>
      <c r="N153" s="47"/>
      <c r="O153" s="47"/>
      <c r="P153" s="47"/>
      <c r="Q153" s="47"/>
      <c r="T153" s="48"/>
      <c r="U153" s="49"/>
      <c r="V153" s="50"/>
      <c r="W153" s="50"/>
      <c r="X153" s="50"/>
      <c r="Y153" s="50"/>
      <c r="Z153" s="51">
        <v>44249</v>
      </c>
    </row>
    <row r="154" spans="1:26" ht="22.5" customHeight="1">
      <c r="A154" s="48"/>
      <c r="B154" s="49"/>
      <c r="C154" s="50"/>
      <c r="D154" s="50"/>
      <c r="E154" s="50"/>
      <c r="F154" s="50"/>
      <c r="G154" s="50"/>
      <c r="H154" s="52"/>
      <c r="I154" s="47"/>
      <c r="J154" s="47"/>
      <c r="K154" s="47"/>
      <c r="L154" s="47"/>
      <c r="M154" s="47"/>
      <c r="N154" s="47"/>
      <c r="O154" s="47"/>
      <c r="P154" s="47"/>
      <c r="Q154" s="47"/>
      <c r="T154" s="48"/>
      <c r="U154" s="49"/>
      <c r="V154" s="50"/>
      <c r="W154" s="50"/>
      <c r="X154" s="50"/>
      <c r="Y154" s="50"/>
      <c r="Z154" s="50"/>
    </row>
    <row r="155" spans="1:26" ht="22.5" customHeight="1">
      <c r="A155" s="48"/>
      <c r="B155" s="49"/>
      <c r="C155" s="50"/>
      <c r="D155" s="50"/>
      <c r="E155" s="50"/>
      <c r="F155" s="50"/>
      <c r="G155" s="50"/>
      <c r="H155" s="52"/>
      <c r="I155" s="47"/>
      <c r="J155" s="47"/>
      <c r="K155" s="47"/>
      <c r="L155" s="47"/>
      <c r="M155" s="47"/>
      <c r="N155" s="47"/>
      <c r="O155" s="47"/>
      <c r="P155" s="47"/>
      <c r="Q155" s="47"/>
      <c r="T155" s="48"/>
      <c r="U155" s="49"/>
      <c r="V155" s="50"/>
      <c r="W155" s="50"/>
      <c r="X155" s="50"/>
      <c r="Y155" s="50"/>
      <c r="Z155" s="50"/>
    </row>
    <row r="156" spans="1:26" ht="22.5" customHeight="1">
      <c r="A156" s="48"/>
      <c r="H156" s="52"/>
      <c r="I156" s="47"/>
      <c r="J156" s="47"/>
      <c r="K156" s="47"/>
      <c r="L156" s="47"/>
      <c r="M156" s="47"/>
      <c r="N156" s="47"/>
      <c r="O156" s="47"/>
      <c r="P156" s="47"/>
      <c r="Q156" s="47"/>
      <c r="T156" s="48"/>
    </row>
    <row r="157" spans="1:26" ht="22.5" customHeight="1">
      <c r="A157" s="48"/>
      <c r="B157" s="103" t="s">
        <v>301</v>
      </c>
      <c r="C157" s="103"/>
      <c r="D157" s="103"/>
      <c r="E157" s="103"/>
      <c r="F157" s="103"/>
      <c r="G157" s="103"/>
      <c r="H157" s="52"/>
      <c r="I157" s="47"/>
      <c r="J157" s="47"/>
      <c r="K157" s="47"/>
      <c r="L157" s="47"/>
      <c r="M157" s="47"/>
      <c r="N157" s="47"/>
      <c r="O157" s="47"/>
      <c r="P157" s="47"/>
      <c r="Q157" s="47"/>
      <c r="T157" s="48"/>
      <c r="U157" s="102" t="s">
        <v>302</v>
      </c>
      <c r="V157" s="103"/>
      <c r="W157" s="103"/>
      <c r="X157" s="103"/>
      <c r="Y157" s="103"/>
      <c r="Z157" s="103"/>
    </row>
    <row r="158" spans="1:26" ht="22.5" customHeight="1">
      <c r="A158" s="48"/>
      <c r="B158" s="53" t="s">
        <v>39</v>
      </c>
      <c r="C158" s="41" t="s">
        <v>40</v>
      </c>
      <c r="D158" s="41" t="s">
        <v>41</v>
      </c>
      <c r="E158" s="41" t="s">
        <v>42</v>
      </c>
      <c r="F158" s="41" t="s">
        <v>43</v>
      </c>
      <c r="G158" s="41" t="s">
        <v>44</v>
      </c>
      <c r="H158" s="52"/>
      <c r="I158" s="47"/>
      <c r="J158" s="47"/>
      <c r="K158" s="47"/>
      <c r="L158" s="47"/>
      <c r="M158" s="47"/>
      <c r="N158" s="47"/>
      <c r="O158" s="47"/>
      <c r="P158" s="47"/>
      <c r="Q158" s="47"/>
      <c r="T158" s="48"/>
      <c r="U158" s="53" t="s">
        <v>39</v>
      </c>
      <c r="V158" s="41" t="s">
        <v>40</v>
      </c>
      <c r="W158" s="41" t="s">
        <v>41</v>
      </c>
      <c r="X158" s="41" t="s">
        <v>42</v>
      </c>
      <c r="Y158" s="41" t="s">
        <v>43</v>
      </c>
      <c r="Z158" s="41" t="s">
        <v>44</v>
      </c>
    </row>
    <row r="159" spans="1:26" ht="22.5" customHeight="1">
      <c r="A159" s="48">
        <v>205</v>
      </c>
      <c r="B159" s="45" t="s">
        <v>45</v>
      </c>
      <c r="C159" s="55" t="s">
        <v>260</v>
      </c>
      <c r="D159" s="46" t="s">
        <v>262</v>
      </c>
      <c r="E159" s="62" t="s">
        <v>260</v>
      </c>
      <c r="F159" s="55" t="s">
        <v>267</v>
      </c>
      <c r="G159" s="55" t="s">
        <v>303</v>
      </c>
      <c r="H159" s="47" t="e">
        <f>VLOOKUP($A159,#REF!,HLOOKUP(总课表!C159,#REF!,2,FALSE),FALSE)</f>
        <v>#REF!</v>
      </c>
      <c r="I159" s="47" t="e">
        <f>VLOOKUP($A159,#REF!,HLOOKUP(总课表!D159,#REF!,2,FALSE),FALSE)</f>
        <v>#REF!</v>
      </c>
      <c r="J159" s="47" t="e">
        <f>VLOOKUP($A159,#REF!,HLOOKUP(总课表!E159,#REF!,2,FALSE),FALSE)</f>
        <v>#REF!</v>
      </c>
      <c r="K159" s="47" t="e">
        <f>VLOOKUP($A159,#REF!,HLOOKUP(总课表!F159,#REF!,2,FALSE),FALSE)</f>
        <v>#REF!</v>
      </c>
      <c r="L159" s="47" t="e">
        <f>VLOOKUP($A159,#REF!,HLOOKUP(总课表!G159,#REF!,2,FALSE),FALSE)</f>
        <v>#REF!</v>
      </c>
      <c r="M159" s="47" t="str">
        <f>IF(ISERROR(FIND(#REF!,H159)),"",IF(FIND(#REF!,H159)&lt;&gt;0,#REF!&amp;COLUMNS(总课表!$M$3:M$3)&amp;总课表!$B159,""))</f>
        <v/>
      </c>
      <c r="N159" s="47" t="str">
        <f>IF(ISERROR(FIND(#REF!,I159)),"",IF(FIND(#REF!,I159)&lt;&gt;0,#REF!&amp;COLUMNS(总课表!$M$3:N$3)&amp;总课表!$B159,""))</f>
        <v/>
      </c>
      <c r="O159" s="47" t="str">
        <f>IF(ISERROR(FIND(#REF!,J159)),"",IF(FIND(#REF!,J159)&lt;&gt;0,#REF!&amp;COLUMNS(总课表!$M$3:O$3)&amp;总课表!$B159,""))</f>
        <v/>
      </c>
      <c r="P159" s="47" t="str">
        <f>IF(ISERROR(FIND(#REF!,K159)),"",IF(FIND(#REF!,K159)&lt;&gt;0,#REF!&amp;COLUMNS(总课表!$M$3:P$3)&amp;总课表!$B159,""))</f>
        <v/>
      </c>
      <c r="Q159" s="47" t="str">
        <f>IF(ISERROR(FIND(#REF!,L159)),"",IF(FIND(#REF!,L159)&lt;&gt;0,#REF!&amp;COLUMNS(总课表!$M$3:Q$3)&amp;总课表!$B159,""))</f>
        <v/>
      </c>
      <c r="T159" s="48">
        <v>205</v>
      </c>
      <c r="U159" s="45" t="s">
        <v>45</v>
      </c>
      <c r="V159" s="64" t="str">
        <f>IF(ISERROR(VLOOKUP($T159,任课!$D:$S,HLOOKUP(总课表!C159,任课!$F$1:$S$4,2,FALSE),FALSE)&amp;COLUMNS($V$1:V$1)&amp;$U159),VLOOKUP(C159,组合课!$B:$D,3,FALSE),VLOOKUP($T159,任课!$D:$S,HLOOKUP(总课表!C159,任课!$F$1:$S$4,2,FALSE),FALSE)&amp;COLUMNS($V$1:V$1)&amp;$U159)</f>
        <v>罗正范101</v>
      </c>
      <c r="W159" s="64" t="str">
        <f>IF(ISERROR(VLOOKUP($T159,任课!$D:$S,HLOOKUP(总课表!D159,任课!$F$1:$S$4,2,FALSE),FALSE)&amp;COLUMNS($V$1:W$1)&amp;$U159),VLOOKUP(D159,组合课!$B:$D,3,FALSE),VLOOKUP($T159,任课!$D:$S,HLOOKUP(总课表!D159,任课!$F$1:$S$4,2,FALSE),FALSE)&amp;COLUMNS($V$1:W$1)&amp;$U159)</f>
        <v>魏善全201</v>
      </c>
      <c r="X159" s="64" t="str">
        <f>IF(ISERROR(VLOOKUP($T159,任课!$D:$S,HLOOKUP(总课表!E159,任课!$F$1:$S$4,2,FALSE),FALSE)&amp;COLUMNS($V$1:X$1)&amp;$U159),VLOOKUP(E159,组合课!$B:$D,3,FALSE),VLOOKUP($T159,任课!$D:$S,HLOOKUP(总课表!E159,任课!$F$1:$S$4,2,FALSE),FALSE)&amp;COLUMNS($V$1:X$1)&amp;$U159)</f>
        <v>罗正范301</v>
      </c>
      <c r="Y159" s="64" t="str">
        <f>IF(ISERROR(VLOOKUP($T159,任课!$D:$S,HLOOKUP(总课表!F159,任课!$F$1:$S$4,2,FALSE),FALSE)&amp;COLUMNS($V$1:Y$1)&amp;$U159),VLOOKUP(F159,组合课!$B:$D,3,FALSE),VLOOKUP($T159,任课!$D:$S,HLOOKUP(总课表!F159,任课!$F$1:$S$4,2,FALSE),FALSE)&amp;COLUMNS($V$1:Y$1)&amp;$U159)</f>
        <v>李婧慧401</v>
      </c>
      <c r="Z159" s="64" t="str">
        <f>IF(ISERROR(VLOOKUP($T159,任课!$D:$S,HLOOKUP(总课表!G159,任课!$F$1:$S$4,2,FALSE),FALSE)&amp;COLUMNS($V$1:Z$1)&amp;$U159),VLOOKUP(G159,组合课!$B:$D,3,FALSE),VLOOKUP($T159,任课!$D:$S,HLOOKUP(总课表!G159,任课!$F$1:$S$4,2,FALSE),FALSE)&amp;COLUMNS($V$1:Z$1)&amp;$U159)</f>
        <v>郑傲翾衡科学周春燕</v>
      </c>
    </row>
    <row r="160" spans="1:26" ht="22.5" customHeight="1">
      <c r="A160" s="48">
        <v>205</v>
      </c>
      <c r="B160" s="45" t="s">
        <v>46</v>
      </c>
      <c r="C160" s="46" t="s">
        <v>264</v>
      </c>
      <c r="D160" s="46" t="s">
        <v>262</v>
      </c>
      <c r="E160" s="63" t="s">
        <v>260</v>
      </c>
      <c r="F160" s="46" t="s">
        <v>267</v>
      </c>
      <c r="G160" s="46" t="s">
        <v>267</v>
      </c>
      <c r="H160" s="47" t="e">
        <f>VLOOKUP($A160,#REF!,HLOOKUP(总课表!C160,#REF!,2,FALSE),FALSE)</f>
        <v>#REF!</v>
      </c>
      <c r="I160" s="47" t="e">
        <f>VLOOKUP($A160,#REF!,HLOOKUP(总课表!D160,#REF!,2,FALSE),FALSE)</f>
        <v>#REF!</v>
      </c>
      <c r="J160" s="47" t="e">
        <f>VLOOKUP($A160,#REF!,HLOOKUP(总课表!E160,#REF!,2,FALSE),FALSE)</f>
        <v>#REF!</v>
      </c>
      <c r="K160" s="47" t="e">
        <f>VLOOKUP($A160,#REF!,HLOOKUP(总课表!F160,#REF!,2,FALSE),FALSE)</f>
        <v>#REF!</v>
      </c>
      <c r="L160" s="47" t="e">
        <f>VLOOKUP($A160,#REF!,HLOOKUP(总课表!G160,#REF!,2,FALSE),FALSE)</f>
        <v>#REF!</v>
      </c>
      <c r="M160" s="47" t="str">
        <f>IF(ISERROR(FIND(#REF!,H160)),"",IF(FIND(#REF!,H160)&lt;&gt;0,#REF!&amp;COLUMNS(总课表!$M$3:M$3)&amp;总课表!$B160,""))</f>
        <v/>
      </c>
      <c r="N160" s="47" t="str">
        <f>IF(ISERROR(FIND(#REF!,I160)),"",IF(FIND(#REF!,I160)&lt;&gt;0,#REF!&amp;COLUMNS(总课表!$M$3:N$3)&amp;总课表!$B160,""))</f>
        <v/>
      </c>
      <c r="O160" s="47" t="str">
        <f>IF(ISERROR(FIND(#REF!,J160)),"",IF(FIND(#REF!,J160)&lt;&gt;0,#REF!&amp;COLUMNS(总课表!$M$3:O$3)&amp;总课表!$B160,""))</f>
        <v/>
      </c>
      <c r="P160" s="47" t="str">
        <f>IF(ISERROR(FIND(#REF!,K160)),"",IF(FIND(#REF!,K160)&lt;&gt;0,#REF!&amp;COLUMNS(总课表!$M$3:P$3)&amp;总课表!$B160,""))</f>
        <v/>
      </c>
      <c r="Q160" s="47" t="str">
        <f>IF(ISERROR(FIND(#REF!,L160)),"",IF(FIND(#REF!,L160)&lt;&gt;0,#REF!&amp;COLUMNS(总课表!$M$3:Q$3)&amp;总课表!$B160,""))</f>
        <v/>
      </c>
      <c r="T160" s="48">
        <v>205</v>
      </c>
      <c r="U160" s="45" t="s">
        <v>46</v>
      </c>
      <c r="V160" s="65" t="str">
        <f>IF(ISERROR(VLOOKUP($T160,任课!$D:$S,HLOOKUP(总课表!C160,任课!$F$1:$S$4,2,FALSE),FALSE)&amp;COLUMNS($V$1:V$1)&amp;$U160),VLOOKUP(C160,组合课!$B:$D,3,FALSE),VLOOKUP($T160,任课!$D:$S,HLOOKUP(总课表!C160,任课!$F$1:$S$4,2,FALSE),FALSE)&amp;COLUMNS($V$1:V$1)&amp;$U160)</f>
        <v>俞红成102</v>
      </c>
      <c r="W160" s="65" t="str">
        <f>IF(ISERROR(VLOOKUP($T160,任课!$D:$S,HLOOKUP(总课表!D160,任课!$F$1:$S$4,2,FALSE),FALSE)&amp;COLUMNS($V$1:W$1)&amp;$U160),VLOOKUP(D160,组合课!$B:$D,3,FALSE),VLOOKUP($T160,任课!$D:$S,HLOOKUP(总课表!D160,任课!$F$1:$S$4,2,FALSE),FALSE)&amp;COLUMNS($V$1:W$1)&amp;$U160)</f>
        <v>魏善全202</v>
      </c>
      <c r="X160" s="65" t="str">
        <f>IF(ISERROR(VLOOKUP($T160,任课!$D:$S,HLOOKUP(总课表!E160,任课!$F$1:$S$4,2,FALSE),FALSE)&amp;COLUMNS($V$1:X$1)&amp;$U160),VLOOKUP(E160,组合课!$B:$D,3,FALSE),VLOOKUP($T160,任课!$D:$S,HLOOKUP(总课表!E160,任课!$F$1:$S$4,2,FALSE),FALSE)&amp;COLUMNS($V$1:X$1)&amp;$U160)</f>
        <v>罗正范302</v>
      </c>
      <c r="Y160" s="65" t="str">
        <f>IF(ISERROR(VLOOKUP($T160,任课!$D:$S,HLOOKUP(总课表!F160,任课!$F$1:$S$4,2,FALSE),FALSE)&amp;COLUMNS($V$1:Y$1)&amp;$U160),VLOOKUP(F160,组合课!$B:$D,3,FALSE),VLOOKUP($T160,任课!$D:$S,HLOOKUP(总课表!F160,任课!$F$1:$S$4,2,FALSE),FALSE)&amp;COLUMNS($V$1:Y$1)&amp;$U160)</f>
        <v>李婧慧402</v>
      </c>
      <c r="Z160" s="65" t="str">
        <f>IF(ISERROR(VLOOKUP($T160,任课!$D:$S,HLOOKUP(总课表!G160,任课!$F$1:$S$4,2,FALSE),FALSE)&amp;COLUMNS($V$1:Z$1)&amp;$U160),VLOOKUP(G160,组合课!$B:$D,3,FALSE),VLOOKUP($T160,任课!$D:$S,HLOOKUP(总课表!G160,任课!$F$1:$S$4,2,FALSE),FALSE)&amp;COLUMNS($V$1:Z$1)&amp;$U160)</f>
        <v>李婧慧502</v>
      </c>
    </row>
    <row r="161" spans="1:26" ht="22.5" customHeight="1">
      <c r="A161" s="48">
        <v>205</v>
      </c>
      <c r="B161" s="45" t="s">
        <v>47</v>
      </c>
      <c r="C161" s="46" t="s">
        <v>262</v>
      </c>
      <c r="D161" s="46" t="s">
        <v>267</v>
      </c>
      <c r="E161" s="46" t="s">
        <v>262</v>
      </c>
      <c r="F161" s="46" t="s">
        <v>304</v>
      </c>
      <c r="G161" s="46" t="s">
        <v>267</v>
      </c>
      <c r="H161" s="47" t="e">
        <f>VLOOKUP($A161,#REF!,HLOOKUP(总课表!C161,#REF!,2,FALSE),FALSE)</f>
        <v>#REF!</v>
      </c>
      <c r="I161" s="47" t="e">
        <f>VLOOKUP($A161,#REF!,HLOOKUP(总课表!D161,#REF!,2,FALSE),FALSE)</f>
        <v>#REF!</v>
      </c>
      <c r="J161" s="47" t="e">
        <f>VLOOKUP($A161,#REF!,HLOOKUP(总课表!E161,#REF!,2,FALSE),FALSE)</f>
        <v>#REF!</v>
      </c>
      <c r="K161" s="47" t="e">
        <f>VLOOKUP($A161,#REF!,HLOOKUP(总课表!F161,#REF!,2,FALSE),FALSE)</f>
        <v>#REF!</v>
      </c>
      <c r="L161" s="47" t="e">
        <f>VLOOKUP($A161,#REF!,HLOOKUP(总课表!G161,#REF!,2,FALSE),FALSE)</f>
        <v>#REF!</v>
      </c>
      <c r="M161" s="47" t="str">
        <f>IF(ISERROR(FIND(#REF!,H161)),"",IF(FIND(#REF!,H161)&lt;&gt;0,#REF!&amp;COLUMNS(总课表!$M$3:M$3)&amp;总课表!$B161,""))</f>
        <v/>
      </c>
      <c r="N161" s="47" t="str">
        <f>IF(ISERROR(FIND(#REF!,I161)),"",IF(FIND(#REF!,I161)&lt;&gt;0,#REF!&amp;COLUMNS(总课表!$M$3:N$3)&amp;总课表!$B161,""))</f>
        <v/>
      </c>
      <c r="O161" s="47" t="str">
        <f>IF(ISERROR(FIND(#REF!,J161)),"",IF(FIND(#REF!,J161)&lt;&gt;0,#REF!&amp;COLUMNS(总课表!$M$3:O$3)&amp;总课表!$B161,""))</f>
        <v/>
      </c>
      <c r="P161" s="47" t="str">
        <f>IF(ISERROR(FIND(#REF!,K161)),"",IF(FIND(#REF!,K161)&lt;&gt;0,#REF!&amp;COLUMNS(总课表!$M$3:P$3)&amp;总课表!$B161,""))</f>
        <v/>
      </c>
      <c r="Q161" s="47" t="str">
        <f>IF(ISERROR(FIND(#REF!,L161)),"",IF(FIND(#REF!,L161)&lt;&gt;0,#REF!&amp;COLUMNS(总课表!$M$3:Q$3)&amp;总课表!$B161,""))</f>
        <v/>
      </c>
      <c r="T161" s="48">
        <v>205</v>
      </c>
      <c r="U161" s="45" t="s">
        <v>47</v>
      </c>
      <c r="V161" s="65" t="str">
        <f>IF(ISERROR(VLOOKUP($T161,任课!$D:$S,HLOOKUP(总课表!C161,任课!$F$1:$S$4,2,FALSE),FALSE)&amp;COLUMNS($V$1:V$1)&amp;$U161),VLOOKUP(C161,组合课!$B:$D,3,FALSE),VLOOKUP($T161,任课!$D:$S,HLOOKUP(总课表!C161,任课!$F$1:$S$4,2,FALSE),FALSE)&amp;COLUMNS($V$1:V$1)&amp;$U161)</f>
        <v>魏善全103</v>
      </c>
      <c r="W161" s="65" t="str">
        <f>IF(ISERROR(VLOOKUP($T161,任课!$D:$S,HLOOKUP(总课表!D161,任课!$F$1:$S$4,2,FALSE),FALSE)&amp;COLUMNS($V$1:W$1)&amp;$U161),VLOOKUP(D161,组合课!$B:$D,3,FALSE),VLOOKUP($T161,任课!$D:$S,HLOOKUP(总课表!D161,任课!$F$1:$S$4,2,FALSE),FALSE)&amp;COLUMNS($V$1:W$1)&amp;$U161)</f>
        <v>李婧慧203</v>
      </c>
      <c r="X161" s="65" t="str">
        <f>IF(ISERROR(VLOOKUP($T161,任课!$D:$S,HLOOKUP(总课表!E161,任课!$F$1:$S$4,2,FALSE),FALSE)&amp;COLUMNS($V$1:X$1)&amp;$U161),VLOOKUP(E161,组合课!$B:$D,3,FALSE),VLOOKUP($T161,任课!$D:$S,HLOOKUP(总课表!E161,任课!$F$1:$S$4,2,FALSE),FALSE)&amp;COLUMNS($V$1:X$1)&amp;$U161)</f>
        <v>魏善全303</v>
      </c>
      <c r="Y161" s="65" t="str">
        <f>IF(ISERROR(VLOOKUP($T161,任课!$D:$S,HLOOKUP(总课表!F161,任课!$F$1:$S$4,2,FALSE),FALSE)&amp;COLUMNS($V$1:Y$1)&amp;$U161),VLOOKUP(F161,组合课!$B:$D,3,FALSE),VLOOKUP($T161,任课!$D:$S,HLOOKUP(总课表!F161,任课!$F$1:$S$4,2,FALSE),FALSE)&amp;COLUMNS($V$1:Y$1)&amp;$U161)</f>
        <v>郑傲翾衡科学周春燕</v>
      </c>
      <c r="Z161" s="65" t="str">
        <f>IF(ISERROR(VLOOKUP($T161,任课!$D:$S,HLOOKUP(总课表!G161,任课!$F$1:$S$4,2,FALSE),FALSE)&amp;COLUMNS($V$1:Z$1)&amp;$U161),VLOOKUP(G161,组合课!$B:$D,3,FALSE),VLOOKUP($T161,任课!$D:$S,HLOOKUP(总课表!G161,任课!$F$1:$S$4,2,FALSE),FALSE)&amp;COLUMNS($V$1:Z$1)&amp;$U161)</f>
        <v>李婧慧503</v>
      </c>
    </row>
    <row r="162" spans="1:26" ht="22.5" customHeight="1">
      <c r="A162" s="48">
        <v>205</v>
      </c>
      <c r="B162" s="45" t="s">
        <v>48</v>
      </c>
      <c r="C162" s="46" t="s">
        <v>262</v>
      </c>
      <c r="D162" s="46" t="s">
        <v>264</v>
      </c>
      <c r="E162" s="46" t="s">
        <v>262</v>
      </c>
      <c r="F162" s="46" t="s">
        <v>260</v>
      </c>
      <c r="G162" s="46" t="s">
        <v>259</v>
      </c>
      <c r="H162" s="47" t="e">
        <f>VLOOKUP($A162,#REF!,HLOOKUP(总课表!C162,#REF!,2,FALSE),FALSE)</f>
        <v>#REF!</v>
      </c>
      <c r="I162" s="47" t="e">
        <f>VLOOKUP($A162,#REF!,HLOOKUP(总课表!D162,#REF!,2,FALSE),FALSE)</f>
        <v>#REF!</v>
      </c>
      <c r="J162" s="47" t="e">
        <f>VLOOKUP($A162,#REF!,HLOOKUP(总课表!E162,#REF!,2,FALSE),FALSE)</f>
        <v>#REF!</v>
      </c>
      <c r="K162" s="47" t="e">
        <f>VLOOKUP($A162,#REF!,HLOOKUP(总课表!F162,#REF!,2,FALSE),FALSE)</f>
        <v>#REF!</v>
      </c>
      <c r="L162" s="47" t="e">
        <f>VLOOKUP($A162,#REF!,HLOOKUP(总课表!G162,#REF!,2,FALSE),FALSE)</f>
        <v>#REF!</v>
      </c>
      <c r="M162" s="47" t="str">
        <f>IF(ISERROR(FIND(#REF!,H162)),"",IF(FIND(#REF!,H162)&lt;&gt;0,#REF!&amp;COLUMNS(总课表!$M$3:M$3)&amp;总课表!$B162,""))</f>
        <v/>
      </c>
      <c r="N162" s="47" t="str">
        <f>IF(ISERROR(FIND(#REF!,I162)),"",IF(FIND(#REF!,I162)&lt;&gt;0,#REF!&amp;COLUMNS(总课表!$M$3:N$3)&amp;总课表!$B162,""))</f>
        <v/>
      </c>
      <c r="O162" s="47" t="str">
        <f>IF(ISERROR(FIND(#REF!,J162)),"",IF(FIND(#REF!,J162)&lt;&gt;0,#REF!&amp;COLUMNS(总课表!$M$3:O$3)&amp;总课表!$B162,""))</f>
        <v/>
      </c>
      <c r="P162" s="47" t="str">
        <f>IF(ISERROR(FIND(#REF!,K162)),"",IF(FIND(#REF!,K162)&lt;&gt;0,#REF!&amp;COLUMNS(总课表!$M$3:P$3)&amp;总课表!$B162,""))</f>
        <v/>
      </c>
      <c r="Q162" s="47" t="str">
        <f>IF(ISERROR(FIND(#REF!,L162)),"",IF(FIND(#REF!,L162)&lt;&gt;0,#REF!&amp;COLUMNS(总课表!$M$3:Q$3)&amp;总课表!$B162,""))</f>
        <v/>
      </c>
      <c r="T162" s="48">
        <v>205</v>
      </c>
      <c r="U162" s="45" t="s">
        <v>48</v>
      </c>
      <c r="V162" s="65" t="str">
        <f>IF(ISERROR(VLOOKUP($T162,任课!$D:$S,HLOOKUP(总课表!C162,任课!$F$1:$S$4,2,FALSE),FALSE)&amp;COLUMNS($V$1:V$1)&amp;$U162),VLOOKUP(C162,组合课!$B:$D,3,FALSE),VLOOKUP($T162,任课!$D:$S,HLOOKUP(总课表!C162,任课!$F$1:$S$4,2,FALSE),FALSE)&amp;COLUMNS($V$1:V$1)&amp;$U162)</f>
        <v>魏善全104</v>
      </c>
      <c r="W162" s="65" t="str">
        <f>IF(ISERROR(VLOOKUP($T162,任课!$D:$S,HLOOKUP(总课表!D162,任课!$F$1:$S$4,2,FALSE),FALSE)&amp;COLUMNS($V$1:W$1)&amp;$U162),VLOOKUP(D162,组合课!$B:$D,3,FALSE),VLOOKUP($T162,任课!$D:$S,HLOOKUP(总课表!D162,任课!$F$1:$S$4,2,FALSE),FALSE)&amp;COLUMNS($V$1:W$1)&amp;$U162)</f>
        <v>俞红成204</v>
      </c>
      <c r="X162" s="65" t="str">
        <f>IF(ISERROR(VLOOKUP($T162,任课!$D:$S,HLOOKUP(总课表!E162,任课!$F$1:$S$4,2,FALSE),FALSE)&amp;COLUMNS($V$1:X$1)&amp;$U162),VLOOKUP(E162,组合课!$B:$D,3,FALSE),VLOOKUP($T162,任课!$D:$S,HLOOKUP(总课表!E162,任课!$F$1:$S$4,2,FALSE),FALSE)&amp;COLUMNS($V$1:X$1)&amp;$U162)</f>
        <v>魏善全304</v>
      </c>
      <c r="Y162" s="65" t="str">
        <f>IF(ISERROR(VLOOKUP($T162,任课!$D:$S,HLOOKUP(总课表!F162,任课!$F$1:$S$4,2,FALSE),FALSE)&amp;COLUMNS($V$1:Y$1)&amp;$U162),VLOOKUP(F162,组合课!$B:$D,3,FALSE),VLOOKUP($T162,任课!$D:$S,HLOOKUP(总课表!F162,任课!$F$1:$S$4,2,FALSE),FALSE)&amp;COLUMNS($V$1:Y$1)&amp;$U162)</f>
        <v>罗正范404</v>
      </c>
      <c r="Z162" s="65" t="str">
        <f>IF(ISERROR(VLOOKUP($T162,任课!$D:$S,HLOOKUP(总课表!G162,任课!$F$1:$S$4,2,FALSE),FALSE)&amp;COLUMNS($V$1:Z$1)&amp;$U162),VLOOKUP(G162,组合课!$B:$D,3,FALSE),VLOOKUP($T162,任课!$D:$S,HLOOKUP(总课表!G162,任课!$F$1:$S$4,2,FALSE),FALSE)&amp;COLUMNS($V$1:Z$1)&amp;$U162)</f>
        <v>王 薇504</v>
      </c>
    </row>
    <row r="163" spans="1:26" ht="22.5" customHeight="1">
      <c r="A163" s="48">
        <v>205</v>
      </c>
      <c r="B163" s="45" t="s">
        <v>50</v>
      </c>
      <c r="C163" s="46" t="s">
        <v>267</v>
      </c>
      <c r="D163" s="107" t="s">
        <v>399</v>
      </c>
      <c r="E163" s="46" t="s">
        <v>305</v>
      </c>
      <c r="F163" s="46" t="s">
        <v>264</v>
      </c>
      <c r="G163" s="46" t="s">
        <v>259</v>
      </c>
      <c r="H163" s="47" t="e">
        <f>VLOOKUP($A163,#REF!,HLOOKUP(总课表!C163,#REF!,2,FALSE),FALSE)</f>
        <v>#REF!</v>
      </c>
      <c r="I163" s="47" t="e">
        <f>VLOOKUP($A163,#REF!,HLOOKUP(总课表!D163,#REF!,2,FALSE),FALSE)</f>
        <v>#REF!</v>
      </c>
      <c r="J163" s="47" t="e">
        <f>VLOOKUP($A163,#REF!,HLOOKUP(总课表!E163,#REF!,2,FALSE),FALSE)</f>
        <v>#REF!</v>
      </c>
      <c r="K163" s="47" t="e">
        <f>VLOOKUP($A163,#REF!,HLOOKUP(总课表!F163,#REF!,2,FALSE),FALSE)</f>
        <v>#REF!</v>
      </c>
      <c r="L163" s="47" t="e">
        <f>VLOOKUP($A163,#REF!,HLOOKUP(总课表!G163,#REF!,2,FALSE),FALSE)</f>
        <v>#REF!</v>
      </c>
      <c r="M163" s="47" t="str">
        <f>IF(ISERROR(FIND(#REF!,H163)),"",IF(FIND(#REF!,H163)&lt;&gt;0,#REF!&amp;COLUMNS(总课表!$M$3:M$3)&amp;总课表!$B163,""))</f>
        <v/>
      </c>
      <c r="N163" s="47" t="str">
        <f>IF(ISERROR(FIND(#REF!,I163)),"",IF(FIND(#REF!,I163)&lt;&gt;0,#REF!&amp;COLUMNS(总课表!$M$3:N$3)&amp;总课表!$B163,""))</f>
        <v/>
      </c>
      <c r="O163" s="47" t="str">
        <f>IF(ISERROR(FIND(#REF!,J163)),"",IF(FIND(#REF!,J163)&lt;&gt;0,#REF!&amp;COLUMNS(总课表!$M$3:O$3)&amp;总课表!$B163,""))</f>
        <v/>
      </c>
      <c r="P163" s="47" t="str">
        <f>IF(ISERROR(FIND(#REF!,K163)),"",IF(FIND(#REF!,K163)&lt;&gt;0,#REF!&amp;COLUMNS(总课表!$M$3:P$3)&amp;总课表!$B163,""))</f>
        <v/>
      </c>
      <c r="Q163" s="47" t="str">
        <f>IF(ISERROR(FIND(#REF!,L163)),"",IF(FIND(#REF!,L163)&lt;&gt;0,#REF!&amp;COLUMNS(总课表!$M$3:Q$3)&amp;总课表!$B163,""))</f>
        <v/>
      </c>
      <c r="T163" s="48">
        <v>205</v>
      </c>
      <c r="U163" s="45" t="s">
        <v>50</v>
      </c>
      <c r="V163" s="65" t="str">
        <f>IF(ISERROR(VLOOKUP($T163,任课!$D:$S,HLOOKUP(总课表!C163,任课!$F$1:$S$4,2,FALSE),FALSE)&amp;COLUMNS($V$1:V$1)&amp;$U163),VLOOKUP(C163,组合课!$B:$D,3,FALSE),VLOOKUP($T163,任课!$D:$S,HLOOKUP(总课表!C163,任课!$F$1:$S$4,2,FALSE),FALSE)&amp;COLUMNS($V$1:V$1)&amp;$U163)</f>
        <v>李婧慧105</v>
      </c>
      <c r="W163" s="65" t="str">
        <f>IF(ISERROR(VLOOKUP($T163,任课!$D:$S,HLOOKUP(总课表!D163,任课!$F$1:$S$4,2,FALSE),FALSE)&amp;COLUMNS($V$1:W$1)&amp;$U163),VLOOKUP(D163,组合课!$B:$D,3,FALSE),VLOOKUP($T163,任课!$D:$S,HLOOKUP(总课表!D163,任课!$F$1:$S$4,2,FALSE),FALSE)&amp;COLUMNS($V$1:W$1)&amp;$U163)</f>
        <v>罗正范205</v>
      </c>
      <c r="X163" s="65" t="str">
        <f>IF(ISERROR(VLOOKUP($T163,任课!$D:$S,HLOOKUP(总课表!E163,任课!$F$1:$S$4,2,FALSE),FALSE)&amp;COLUMNS($V$1:X$1)&amp;$U163),VLOOKUP(E163,组合课!$B:$D,3,FALSE),VLOOKUP($T163,任课!$D:$S,HLOOKUP(总课表!E163,任课!$F$1:$S$4,2,FALSE),FALSE)&amp;COLUMNS($V$1:X$1)&amp;$U163)</f>
        <v>郑傲翾衡科学周春燕</v>
      </c>
      <c r="Y163" s="65" t="str">
        <f>IF(ISERROR(VLOOKUP($T163,任课!$D:$S,HLOOKUP(总课表!F163,任课!$F$1:$S$4,2,FALSE),FALSE)&amp;COLUMNS($V$1:Y$1)&amp;$U163),VLOOKUP(F163,组合课!$B:$D,3,FALSE),VLOOKUP($T163,任课!$D:$S,HLOOKUP(总课表!F163,任课!$F$1:$S$4,2,FALSE),FALSE)&amp;COLUMNS($V$1:Y$1)&amp;$U163)</f>
        <v>俞红成405</v>
      </c>
      <c r="Z163" s="65" t="str">
        <f>IF(ISERROR(VLOOKUP($T163,任课!$D:$S,HLOOKUP(总课表!G163,任课!$F$1:$S$4,2,FALSE),FALSE)&amp;COLUMNS($V$1:Z$1)&amp;$U163),VLOOKUP(G163,组合课!$B:$D,3,FALSE),VLOOKUP($T163,任课!$D:$S,HLOOKUP(总课表!G163,任课!$F$1:$S$4,2,FALSE),FALSE)&amp;COLUMNS($V$1:Z$1)&amp;$U163)</f>
        <v>王 薇505</v>
      </c>
    </row>
    <row r="164" spans="1:26" ht="22.5" customHeight="1">
      <c r="A164" s="48">
        <v>205</v>
      </c>
      <c r="B164" s="45" t="s">
        <v>52</v>
      </c>
      <c r="C164" s="46" t="s">
        <v>305</v>
      </c>
      <c r="D164" s="46" t="s">
        <v>259</v>
      </c>
      <c r="E164" s="63" t="s">
        <v>259</v>
      </c>
      <c r="F164" s="46" t="s">
        <v>259</v>
      </c>
      <c r="G164" s="46" t="s">
        <v>264</v>
      </c>
      <c r="H164" s="47" t="e">
        <f>VLOOKUP($A164,#REF!,HLOOKUP(总课表!C164,#REF!,2,FALSE),FALSE)</f>
        <v>#REF!</v>
      </c>
      <c r="I164" s="47" t="e">
        <f>VLOOKUP($A164,#REF!,HLOOKUP(总课表!D164,#REF!,2,FALSE),FALSE)</f>
        <v>#REF!</v>
      </c>
      <c r="J164" s="47" t="e">
        <f>VLOOKUP($A164,#REF!,HLOOKUP(总课表!E164,#REF!,2,FALSE),FALSE)</f>
        <v>#REF!</v>
      </c>
      <c r="K164" s="47" t="e">
        <f>VLOOKUP($A164,#REF!,HLOOKUP(总课表!F164,#REF!,2,FALSE),FALSE)</f>
        <v>#REF!</v>
      </c>
      <c r="L164" s="47" t="e">
        <f>VLOOKUP($A164,#REF!,HLOOKUP(总课表!G164,#REF!,2,FALSE),FALSE)</f>
        <v>#REF!</v>
      </c>
      <c r="M164" s="47" t="str">
        <f>IF(ISERROR(FIND(#REF!,H164)),"",IF(FIND(#REF!,H164)&lt;&gt;0,#REF!&amp;COLUMNS(总课表!$M$3:M$3)&amp;总课表!$B164,""))</f>
        <v/>
      </c>
      <c r="N164" s="47" t="str">
        <f>IF(ISERROR(FIND(#REF!,I164)),"",IF(FIND(#REF!,I164)&lt;&gt;0,#REF!&amp;COLUMNS(总课表!$M$3:N$3)&amp;总课表!$B164,""))</f>
        <v/>
      </c>
      <c r="O164" s="47" t="str">
        <f>IF(ISERROR(FIND(#REF!,J164)),"",IF(FIND(#REF!,J164)&lt;&gt;0,#REF!&amp;COLUMNS(总课表!$M$3:O$3)&amp;总课表!$B164,""))</f>
        <v/>
      </c>
      <c r="P164" s="47" t="str">
        <f>IF(ISERROR(FIND(#REF!,K164)),"",IF(FIND(#REF!,K164)&lt;&gt;0,#REF!&amp;COLUMNS(总课表!$M$3:P$3)&amp;总课表!$B164,""))</f>
        <v/>
      </c>
      <c r="Q164" s="47" t="str">
        <f>IF(ISERROR(FIND(#REF!,L164)),"",IF(FIND(#REF!,L164)&lt;&gt;0,#REF!&amp;COLUMNS(总课表!$M$3:Q$3)&amp;总课表!$B164,""))</f>
        <v/>
      </c>
      <c r="T164" s="48">
        <v>205</v>
      </c>
      <c r="U164" s="45" t="s">
        <v>52</v>
      </c>
      <c r="V164" s="65" t="str">
        <f>IF(ISERROR(VLOOKUP($T164,任课!$D:$S,HLOOKUP(总课表!C164,任课!$F$1:$S$4,2,FALSE),FALSE)&amp;COLUMNS($V$1:V$1)&amp;$U164),VLOOKUP(C164,组合课!$B:$D,3,FALSE),VLOOKUP($T164,任课!$D:$S,HLOOKUP(总课表!C164,任课!$F$1:$S$4,2,FALSE),FALSE)&amp;COLUMNS($V$1:V$1)&amp;$U164)</f>
        <v>郑傲翾衡科学周春燕</v>
      </c>
      <c r="W164" s="65" t="str">
        <f>IF(ISERROR(VLOOKUP($T164,任课!$D:$S,HLOOKUP(总课表!D164,任课!$F$1:$S$4,2,FALSE),FALSE)&amp;COLUMNS($V$1:W$1)&amp;$U164),VLOOKUP(D164,组合课!$B:$D,3,FALSE),VLOOKUP($T164,任课!$D:$S,HLOOKUP(总课表!D164,任课!$F$1:$S$4,2,FALSE),FALSE)&amp;COLUMNS($V$1:W$1)&amp;$U164)</f>
        <v>王 薇206</v>
      </c>
      <c r="X164" s="65" t="str">
        <f>IF(ISERROR(VLOOKUP($T164,任课!$D:$S,HLOOKUP(总课表!E164,任课!$F$1:$S$4,2,FALSE),FALSE)&amp;COLUMNS($V$1:X$1)&amp;$U164),VLOOKUP(E164,组合课!$B:$D,3,FALSE),VLOOKUP($T164,任课!$D:$S,HLOOKUP(总课表!E164,任课!$F$1:$S$4,2,FALSE),FALSE)&amp;COLUMNS($V$1:X$1)&amp;$U164)</f>
        <v>王 薇306</v>
      </c>
      <c r="Y164" s="65" t="str">
        <f>IF(ISERROR(VLOOKUP($T164,任课!$D:$S,HLOOKUP(总课表!F164,任课!$F$1:$S$4,2,FALSE),FALSE)&amp;COLUMNS($V$1:Y$1)&amp;$U164),VLOOKUP(F164,组合课!$B:$D,3,FALSE),VLOOKUP($T164,任课!$D:$S,HLOOKUP(总课表!F164,任课!$F$1:$S$4,2,FALSE),FALSE)&amp;COLUMNS($V$1:Y$1)&amp;$U164)</f>
        <v>王 薇406</v>
      </c>
      <c r="Z164" s="65" t="str">
        <f>IF(ISERROR(VLOOKUP($T164,任课!$D:$S,HLOOKUP(总课表!G164,任课!$F$1:$S$4,2,FALSE),FALSE)&amp;COLUMNS($V$1:Z$1)&amp;$U164),VLOOKUP(G164,组合课!$B:$D,3,FALSE),VLOOKUP($T164,任课!$D:$S,HLOOKUP(总课表!G164,任课!$F$1:$S$4,2,FALSE),FALSE)&amp;COLUMNS($V$1:Z$1)&amp;$U164)</f>
        <v>俞红成506</v>
      </c>
    </row>
    <row r="165" spans="1:26" ht="22.5" customHeight="1">
      <c r="A165" s="48">
        <v>205</v>
      </c>
      <c r="B165" s="45" t="s">
        <v>53</v>
      </c>
      <c r="C165" s="46" t="s">
        <v>267</v>
      </c>
      <c r="D165" s="46" t="s">
        <v>259</v>
      </c>
      <c r="E165" s="63" t="s">
        <v>259</v>
      </c>
      <c r="F165" s="46" t="s">
        <v>259</v>
      </c>
      <c r="G165" s="46" t="s">
        <v>262</v>
      </c>
      <c r="H165" s="47" t="e">
        <f>VLOOKUP($A165,#REF!,HLOOKUP(总课表!C165,#REF!,2,FALSE),FALSE)</f>
        <v>#REF!</v>
      </c>
      <c r="I165" s="47" t="e">
        <f>VLOOKUP($A165,#REF!,HLOOKUP(总课表!D165,#REF!,2,FALSE),FALSE)</f>
        <v>#REF!</v>
      </c>
      <c r="J165" s="47" t="e">
        <f>VLOOKUP($A165,#REF!,HLOOKUP(总课表!E165,#REF!,2,FALSE),FALSE)</f>
        <v>#REF!</v>
      </c>
      <c r="K165" s="47" t="e">
        <f>VLOOKUP($A165,#REF!,HLOOKUP(总课表!F165,#REF!,2,FALSE),FALSE)</f>
        <v>#REF!</v>
      </c>
      <c r="L165" s="47" t="e">
        <f>VLOOKUP($A165,#REF!,HLOOKUP(总课表!G165,#REF!,2,FALSE),FALSE)</f>
        <v>#REF!</v>
      </c>
      <c r="M165" s="47" t="str">
        <f>IF(ISERROR(FIND(#REF!,H165)),"",IF(FIND(#REF!,H165)&lt;&gt;0,#REF!&amp;COLUMNS(总课表!$M$3:M$3)&amp;总课表!$B165,""))</f>
        <v/>
      </c>
      <c r="N165" s="47" t="str">
        <f>IF(ISERROR(FIND(#REF!,I165)),"",IF(FIND(#REF!,I165)&lt;&gt;0,#REF!&amp;COLUMNS(总课表!$M$3:N$3)&amp;总课表!$B165,""))</f>
        <v/>
      </c>
      <c r="O165" s="47" t="str">
        <f>IF(ISERROR(FIND(#REF!,J165)),"",IF(FIND(#REF!,J165)&lt;&gt;0,#REF!&amp;COLUMNS(总课表!$M$3:O$3)&amp;总课表!$B165,""))</f>
        <v/>
      </c>
      <c r="P165" s="47" t="str">
        <f>IF(ISERROR(FIND(#REF!,K165)),"",IF(FIND(#REF!,K165)&lt;&gt;0,#REF!&amp;COLUMNS(总课表!$M$3:P$3)&amp;总课表!$B165,""))</f>
        <v/>
      </c>
      <c r="Q165" s="47" t="str">
        <f>IF(ISERROR(FIND(#REF!,L165)),"",IF(FIND(#REF!,L165)&lt;&gt;0,#REF!&amp;COLUMNS(总课表!$M$3:Q$3)&amp;总课表!$B165,""))</f>
        <v/>
      </c>
      <c r="T165" s="48">
        <v>205</v>
      </c>
      <c r="U165" s="45" t="s">
        <v>53</v>
      </c>
      <c r="V165" s="65" t="str">
        <f>IF(ISERROR(VLOOKUP($T165,任课!$D:$S,HLOOKUP(总课表!C165,任课!$F$1:$S$4,2,FALSE),FALSE)&amp;COLUMNS($V$1:V$1)&amp;$U165),VLOOKUP(C165,组合课!$B:$D,3,FALSE),VLOOKUP($T165,任课!$D:$S,HLOOKUP(总课表!C165,任课!$F$1:$S$4,2,FALSE),FALSE)&amp;COLUMNS($V$1:V$1)&amp;$U165)</f>
        <v>李婧慧107</v>
      </c>
      <c r="W165" s="65" t="str">
        <f>IF(ISERROR(VLOOKUP($T165,任课!$D:$S,HLOOKUP(总课表!D165,任课!$F$1:$S$4,2,FALSE),FALSE)&amp;COLUMNS($V$1:W$1)&amp;$U165),VLOOKUP(D165,组合课!$B:$D,3,FALSE),VLOOKUP($T165,任课!$D:$S,HLOOKUP(总课表!D165,任课!$F$1:$S$4,2,FALSE),FALSE)&amp;COLUMNS($V$1:W$1)&amp;$U165)</f>
        <v>王 薇207</v>
      </c>
      <c r="X165" s="65" t="str">
        <f>IF(ISERROR(VLOOKUP($T165,任课!$D:$S,HLOOKUP(总课表!E165,任课!$F$1:$S$4,2,FALSE),FALSE)&amp;COLUMNS($V$1:X$1)&amp;$U165),VLOOKUP(E165,组合课!$B:$D,3,FALSE),VLOOKUP($T165,任课!$D:$S,HLOOKUP(总课表!E165,任课!$F$1:$S$4,2,FALSE),FALSE)&amp;COLUMNS($V$1:X$1)&amp;$U165)</f>
        <v>王 薇307</v>
      </c>
      <c r="Y165" s="65" t="str">
        <f>IF(ISERROR(VLOOKUP($T165,任课!$D:$S,HLOOKUP(总课表!F165,任课!$F$1:$S$4,2,FALSE),FALSE)&amp;COLUMNS($V$1:Y$1)&amp;$U165),VLOOKUP(F165,组合课!$B:$D,3,FALSE),VLOOKUP($T165,任课!$D:$S,HLOOKUP(总课表!F165,任课!$F$1:$S$4,2,FALSE),FALSE)&amp;COLUMNS($V$1:Y$1)&amp;$U165)</f>
        <v>王 薇407</v>
      </c>
      <c r="Z165" s="65" t="str">
        <f>IF(ISERROR(VLOOKUP($T165,任课!$D:$S,HLOOKUP(总课表!G165,任课!$F$1:$S$4,2,FALSE),FALSE)&amp;COLUMNS($V$1:Z$1)&amp;$U165),VLOOKUP(G165,组合课!$B:$D,3,FALSE),VLOOKUP($T165,任课!$D:$S,HLOOKUP(总课表!G165,任课!$F$1:$S$4,2,FALSE),FALSE)&amp;COLUMNS($V$1:Z$1)&amp;$U165)</f>
        <v>魏善全507</v>
      </c>
    </row>
    <row r="166" spans="1:26" ht="22.5" customHeight="1">
      <c r="A166" s="48">
        <v>205</v>
      </c>
      <c r="B166" s="45" t="s">
        <v>54</v>
      </c>
      <c r="C166" s="46" t="s">
        <v>259</v>
      </c>
      <c r="D166" s="46" t="s">
        <v>267</v>
      </c>
      <c r="E166" s="46" t="s">
        <v>264</v>
      </c>
      <c r="F166" s="46" t="s">
        <v>269</v>
      </c>
      <c r="G166" s="46" t="s">
        <v>262</v>
      </c>
      <c r="H166" s="47" t="e">
        <f>VLOOKUP($A166,#REF!,HLOOKUP(总课表!C166,#REF!,2,FALSE),FALSE)</f>
        <v>#REF!</v>
      </c>
      <c r="I166" s="47" t="e">
        <f>VLOOKUP($A166,#REF!,HLOOKUP(总课表!D166,#REF!,2,FALSE),FALSE)</f>
        <v>#REF!</v>
      </c>
      <c r="J166" s="47" t="e">
        <f>VLOOKUP($A166,#REF!,HLOOKUP(总课表!E166,#REF!,2,FALSE),FALSE)</f>
        <v>#REF!</v>
      </c>
      <c r="K166" s="47" t="e">
        <f>VLOOKUP($A166,#REF!,HLOOKUP(总课表!F166,#REF!,2,FALSE),FALSE)</f>
        <v>#REF!</v>
      </c>
      <c r="L166" s="47" t="e">
        <f>VLOOKUP($A166,#REF!,HLOOKUP(总课表!G166,#REF!,2,FALSE),FALSE)</f>
        <v>#REF!</v>
      </c>
      <c r="M166" s="47" t="str">
        <f>IF(ISERROR(FIND(#REF!,H166)),"",IF(FIND(#REF!,H166)&lt;&gt;0,#REF!&amp;COLUMNS(总课表!$M$3:M$3)&amp;总课表!$B166,""))</f>
        <v/>
      </c>
      <c r="N166" s="47" t="str">
        <f>IF(ISERROR(FIND(#REF!,I166)),"",IF(FIND(#REF!,I166)&lt;&gt;0,#REF!&amp;COLUMNS(总课表!$M$3:N$3)&amp;总课表!$B166,""))</f>
        <v/>
      </c>
      <c r="O166" s="47" t="str">
        <f>IF(ISERROR(FIND(#REF!,J166)),"",IF(FIND(#REF!,J166)&lt;&gt;0,#REF!&amp;COLUMNS(总课表!$M$3:O$3)&amp;总课表!$B166,""))</f>
        <v/>
      </c>
      <c r="P166" s="47" t="str">
        <f>IF(ISERROR(FIND(#REF!,K166)),"",IF(FIND(#REF!,K166)&lt;&gt;0,#REF!&amp;COLUMNS(总课表!$M$3:P$3)&amp;总课表!$B166,""))</f>
        <v/>
      </c>
      <c r="Q166" s="47" t="str">
        <f>IF(ISERROR(FIND(#REF!,L166)),"",IF(FIND(#REF!,L166)&lt;&gt;0,#REF!&amp;COLUMNS(总课表!$M$3:Q$3)&amp;总课表!$B166,""))</f>
        <v/>
      </c>
      <c r="T166" s="48">
        <v>205</v>
      </c>
      <c r="U166" s="45" t="s">
        <v>54</v>
      </c>
      <c r="V166" s="65" t="str">
        <f>IF(ISERROR(VLOOKUP($T166,任课!$D:$S,HLOOKUP(总课表!C166,任课!$F$1:$S$4,2,FALSE),FALSE)&amp;COLUMNS($V$1:V$1)&amp;$U166),VLOOKUP(C166,组合课!$B:$D,3,FALSE),VLOOKUP($T166,任课!$D:$S,HLOOKUP(总课表!C166,任课!$F$1:$S$4,2,FALSE),FALSE)&amp;COLUMNS($V$1:V$1)&amp;$U166)</f>
        <v>王 薇108</v>
      </c>
      <c r="W166" s="65" t="str">
        <f>IF(ISERROR(VLOOKUP($T166,任课!$D:$S,HLOOKUP(总课表!D166,任课!$F$1:$S$4,2,FALSE),FALSE)&amp;COLUMNS($V$1:W$1)&amp;$U166),VLOOKUP(D166,组合课!$B:$D,3,FALSE),VLOOKUP($T166,任课!$D:$S,HLOOKUP(总课表!D166,任课!$F$1:$S$4,2,FALSE),FALSE)&amp;COLUMNS($V$1:W$1)&amp;$U166)</f>
        <v>李婧慧208</v>
      </c>
      <c r="X166" s="65" t="str">
        <f>IF(ISERROR(VLOOKUP($T166,任课!$D:$S,HLOOKUP(总课表!E166,任课!$F$1:$S$4,2,FALSE),FALSE)&amp;COLUMNS($V$1:X$1)&amp;$U166),VLOOKUP(E166,组合课!$B:$D,3,FALSE),VLOOKUP($T166,任课!$D:$S,HLOOKUP(总课表!E166,任课!$F$1:$S$4,2,FALSE),FALSE)&amp;COLUMNS($V$1:X$1)&amp;$U166)</f>
        <v>俞红成308</v>
      </c>
      <c r="Y166" s="65" t="str">
        <f>IF(ISERROR(VLOOKUP($T166,任课!$D:$S,HLOOKUP(总课表!F166,任课!$F$1:$S$4,2,FALSE),FALSE)&amp;COLUMNS($V$1:Y$1)&amp;$U166),VLOOKUP(F166,组合课!$B:$D,3,FALSE),VLOOKUP($T166,任课!$D:$S,HLOOKUP(总课表!F166,任课!$F$1:$S$4,2,FALSE),FALSE)&amp;COLUMNS($V$1:Y$1)&amp;$U166)</f>
        <v>杨文学408</v>
      </c>
      <c r="Z166" s="65" t="str">
        <f>IF(ISERROR(VLOOKUP($T166,任课!$D:$S,HLOOKUP(总课表!G166,任课!$F$1:$S$4,2,FALSE),FALSE)&amp;COLUMNS($V$1:Z$1)&amp;$U166),VLOOKUP(G166,组合课!$B:$D,3,FALSE),VLOOKUP($T166,任课!$D:$S,HLOOKUP(总课表!G166,任课!$F$1:$S$4,2,FALSE),FALSE)&amp;COLUMNS($V$1:Z$1)&amp;$U166)</f>
        <v>魏善全508</v>
      </c>
    </row>
    <row r="167" spans="1:26" ht="22.5" customHeight="1">
      <c r="A167" s="48">
        <v>205</v>
      </c>
      <c r="B167" s="45" t="s">
        <v>55</v>
      </c>
      <c r="C167" s="46" t="s">
        <v>270</v>
      </c>
      <c r="D167" s="46" t="s">
        <v>269</v>
      </c>
      <c r="E167" s="46" t="s">
        <v>267</v>
      </c>
      <c r="F167" s="46" t="s">
        <v>262</v>
      </c>
      <c r="G167" s="46" t="s">
        <v>272</v>
      </c>
      <c r="H167" s="47" t="e">
        <f>VLOOKUP($A167,#REF!,HLOOKUP(总课表!C167,#REF!,2,FALSE),FALSE)</f>
        <v>#REF!</v>
      </c>
      <c r="I167" s="47" t="e">
        <f>VLOOKUP($A167,#REF!,HLOOKUP(总课表!D167,#REF!,2,FALSE),FALSE)</f>
        <v>#REF!</v>
      </c>
      <c r="J167" s="47" t="e">
        <f>VLOOKUP($A167,#REF!,HLOOKUP(总课表!E167,#REF!,2,FALSE),FALSE)</f>
        <v>#REF!</v>
      </c>
      <c r="K167" s="47" t="e">
        <f>VLOOKUP($A167,#REF!,HLOOKUP(总课表!F167,#REF!,2,FALSE),FALSE)</f>
        <v>#REF!</v>
      </c>
      <c r="L167" s="47" t="e">
        <f>VLOOKUP($A167,#REF!,HLOOKUP(总课表!G167,#REF!,2,FALSE),FALSE)</f>
        <v>#REF!</v>
      </c>
      <c r="M167" s="47" t="str">
        <f>IF(ISERROR(FIND(#REF!,H167)),"",IF(FIND(#REF!,H167)&lt;&gt;0,#REF!&amp;COLUMNS(总课表!$M$3:M$3)&amp;总课表!$B167,""))</f>
        <v/>
      </c>
      <c r="N167" s="47" t="str">
        <f>IF(ISERROR(FIND(#REF!,I167)),"",IF(FIND(#REF!,I167)&lt;&gt;0,#REF!&amp;COLUMNS(总课表!$M$3:N$3)&amp;总课表!$B167,""))</f>
        <v/>
      </c>
      <c r="O167" s="47" t="str">
        <f>IF(ISERROR(FIND(#REF!,J167)),"",IF(FIND(#REF!,J167)&lt;&gt;0,#REF!&amp;COLUMNS(总课表!$M$3:O$3)&amp;总课表!$B167,""))</f>
        <v/>
      </c>
      <c r="P167" s="47" t="str">
        <f>IF(ISERROR(FIND(#REF!,K167)),"",IF(FIND(#REF!,K167)&lt;&gt;0,#REF!&amp;COLUMNS(总课表!$M$3:P$3)&amp;总课表!$B167,""))</f>
        <v/>
      </c>
      <c r="Q167" s="47" t="str">
        <f>IF(ISERROR(FIND(#REF!,L167)),"",IF(FIND(#REF!,L167)&lt;&gt;0,#REF!&amp;COLUMNS(总课表!$M$3:Q$3)&amp;总课表!$B167,""))</f>
        <v/>
      </c>
      <c r="T167" s="48">
        <v>205</v>
      </c>
      <c r="U167" s="45" t="s">
        <v>55</v>
      </c>
      <c r="V167" s="65" t="str">
        <f>IF(ISERROR(VLOOKUP($T167,任课!$D:$S,HLOOKUP(总课表!C167,任课!$F$1:$S$4,2,FALSE),FALSE)&amp;COLUMNS($V$1:V$1)&amp;$U167),VLOOKUP(C167,组合课!$B:$D,3,FALSE),VLOOKUP($T167,任课!$D:$S,HLOOKUP(总课表!C167,任课!$F$1:$S$4,2,FALSE),FALSE)&amp;COLUMNS($V$1:V$1)&amp;$U167)</f>
        <v>王 薇109</v>
      </c>
      <c r="W167" s="65" t="str">
        <f>IF(ISERROR(VLOOKUP($T167,任课!$D:$S,HLOOKUP(总课表!D167,任课!$F$1:$S$4,2,FALSE),FALSE)&amp;COLUMNS($V$1:W$1)&amp;$U167),VLOOKUP(D167,组合课!$B:$D,3,FALSE),VLOOKUP($T167,任课!$D:$S,HLOOKUP(总课表!D167,任课!$F$1:$S$4,2,FALSE),FALSE)&amp;COLUMNS($V$1:W$1)&amp;$U167)</f>
        <v>杨文学209</v>
      </c>
      <c r="X167" s="65" t="str">
        <f>IF(ISERROR(VLOOKUP($T167,任课!$D:$S,HLOOKUP(总课表!E167,任课!$F$1:$S$4,2,FALSE),FALSE)&amp;COLUMNS($V$1:X$1)&amp;$U167),VLOOKUP(E167,组合课!$B:$D,3,FALSE),VLOOKUP($T167,任课!$D:$S,HLOOKUP(总课表!E167,任课!$F$1:$S$4,2,FALSE),FALSE)&amp;COLUMNS($V$1:X$1)&amp;$U167)</f>
        <v>李婧慧309</v>
      </c>
      <c r="Y167" s="65" t="str">
        <f>IF(ISERROR(VLOOKUP($T167,任课!$D:$S,HLOOKUP(总课表!F167,任课!$F$1:$S$4,2,FALSE),FALSE)&amp;COLUMNS($V$1:Y$1)&amp;$U167),VLOOKUP(F167,组合课!$B:$D,3,FALSE),VLOOKUP($T167,任课!$D:$S,HLOOKUP(总课表!F167,任课!$F$1:$S$4,2,FALSE),FALSE)&amp;COLUMNS($V$1:Y$1)&amp;$U167)</f>
        <v>魏善全409</v>
      </c>
      <c r="Z167" s="65" t="e">
        <f>IF(ISERROR(VLOOKUP($T167,任课!$D:$S,HLOOKUP(总课表!G167,任课!$F$1:$S$4,2,FALSE),FALSE)&amp;COLUMNS($V$1:Z$1)&amp;$U167),VLOOKUP(G167,组合课!$B:$D,3,FALSE),VLOOKUP($T167,任课!$D:$S,HLOOKUP(总课表!G167,任课!$F$1:$S$4,2,FALSE),FALSE)&amp;COLUMNS($V$1:Z$1)&amp;$U167)</f>
        <v>#N/A</v>
      </c>
    </row>
    <row r="168" spans="1:26" ht="22.5" customHeight="1">
      <c r="A168" s="48">
        <v>205</v>
      </c>
      <c r="B168" s="45" t="s">
        <v>56</v>
      </c>
      <c r="C168" s="46" t="s">
        <v>259</v>
      </c>
      <c r="D168" s="46" t="s">
        <v>305</v>
      </c>
      <c r="E168" s="46" t="s">
        <v>267</v>
      </c>
      <c r="F168" s="46" t="s">
        <v>262</v>
      </c>
      <c r="G168" s="46" t="s">
        <v>260</v>
      </c>
      <c r="H168" s="47" t="e">
        <f>VLOOKUP($A168,#REF!,HLOOKUP(总课表!C168,#REF!,2,FALSE),FALSE)</f>
        <v>#REF!</v>
      </c>
      <c r="I168" s="47" t="e">
        <f>VLOOKUP($A168,#REF!,HLOOKUP(总课表!D168,#REF!,2,FALSE),FALSE)</f>
        <v>#REF!</v>
      </c>
      <c r="J168" s="47" t="e">
        <f>VLOOKUP($A168,#REF!,HLOOKUP(总课表!E168,#REF!,2,FALSE),FALSE)</f>
        <v>#REF!</v>
      </c>
      <c r="K168" s="47" t="e">
        <f>VLOOKUP($A168,#REF!,HLOOKUP(总课表!F168,#REF!,2,FALSE),FALSE)</f>
        <v>#REF!</v>
      </c>
      <c r="L168" s="47" t="e">
        <f>VLOOKUP($A168,#REF!,HLOOKUP(总课表!G168,#REF!,2,FALSE),FALSE)</f>
        <v>#REF!</v>
      </c>
      <c r="M168" s="47" t="str">
        <f>IF(ISERROR(FIND(#REF!,H168)),"",IF(FIND(#REF!,H168)&lt;&gt;0,#REF!&amp;COLUMNS(总课表!$M$3:M$3)&amp;总课表!$B168,""))</f>
        <v/>
      </c>
      <c r="N168" s="47" t="str">
        <f>IF(ISERROR(FIND(#REF!,I168)),"",IF(FIND(#REF!,I168)&lt;&gt;0,#REF!&amp;COLUMNS(总课表!$M$3:N$3)&amp;总课表!$B168,""))</f>
        <v/>
      </c>
      <c r="O168" s="47" t="str">
        <f>IF(ISERROR(FIND(#REF!,J168)),"",IF(FIND(#REF!,J168)&lt;&gt;0,#REF!&amp;COLUMNS(总课表!$M$3:O$3)&amp;总课表!$B168,""))</f>
        <v/>
      </c>
      <c r="P168" s="47" t="str">
        <f>IF(ISERROR(FIND(#REF!,K168)),"",IF(FIND(#REF!,K168)&lt;&gt;0,#REF!&amp;COLUMNS(总课表!$M$3:P$3)&amp;总课表!$B168,""))</f>
        <v/>
      </c>
      <c r="Q168" s="47" t="str">
        <f>IF(ISERROR(FIND(#REF!,L168)),"",IF(FIND(#REF!,L168)&lt;&gt;0,#REF!&amp;COLUMNS(总课表!$M$3:Q$3)&amp;总课表!$B168,""))</f>
        <v/>
      </c>
      <c r="T168" s="48">
        <v>205</v>
      </c>
      <c r="U168" s="45" t="s">
        <v>56</v>
      </c>
      <c r="V168" s="65" t="str">
        <f>IF(ISERROR(VLOOKUP($T168,任课!$D:$S,HLOOKUP(总课表!C168,任课!$F$1:$S$4,2,FALSE),FALSE)&amp;COLUMNS($V$1:V$1)&amp;$U168),VLOOKUP(C168,组合课!$B:$D,3,FALSE),VLOOKUP($T168,任课!$D:$S,HLOOKUP(总课表!C168,任课!$F$1:$S$4,2,FALSE),FALSE)&amp;COLUMNS($V$1:V$1)&amp;$U168)</f>
        <v>王 薇110</v>
      </c>
      <c r="W168" s="65" t="str">
        <f>IF(ISERROR(VLOOKUP($T168,任课!$D:$S,HLOOKUP(总课表!D168,任课!$F$1:$S$4,2,FALSE),FALSE)&amp;COLUMNS($V$1:W$1)&amp;$U168),VLOOKUP(D168,组合课!$B:$D,3,FALSE),VLOOKUP($T168,任课!$D:$S,HLOOKUP(总课表!D168,任课!$F$1:$S$4,2,FALSE),FALSE)&amp;COLUMNS($V$1:W$1)&amp;$U168)</f>
        <v>郑傲翾衡科学周春燕</v>
      </c>
      <c r="X168" s="65" t="str">
        <f>IF(ISERROR(VLOOKUP($T168,任课!$D:$S,HLOOKUP(总课表!E168,任课!$F$1:$S$4,2,FALSE),FALSE)&amp;COLUMNS($V$1:X$1)&amp;$U168),VLOOKUP(E168,组合课!$B:$D,3,FALSE),VLOOKUP($T168,任课!$D:$S,HLOOKUP(总课表!E168,任课!$F$1:$S$4,2,FALSE),FALSE)&amp;COLUMNS($V$1:X$1)&amp;$U168)</f>
        <v>李婧慧310</v>
      </c>
      <c r="Y168" s="65" t="str">
        <f>IF(ISERROR(VLOOKUP($T168,任课!$D:$S,HLOOKUP(总课表!F168,任课!$F$1:$S$4,2,FALSE),FALSE)&amp;COLUMNS($V$1:Y$1)&amp;$U168),VLOOKUP(F168,组合课!$B:$D,3,FALSE),VLOOKUP($T168,任课!$D:$S,HLOOKUP(总课表!F168,任课!$F$1:$S$4,2,FALSE),FALSE)&amp;COLUMNS($V$1:Y$1)&amp;$U168)</f>
        <v>魏善全410</v>
      </c>
      <c r="Z168" s="65" t="str">
        <f>IF(ISERROR(VLOOKUP($T168,任课!$D:$S,HLOOKUP(总课表!G168,任课!$F$1:$S$4,2,FALSE),FALSE)&amp;COLUMNS($V$1:Z$1)&amp;$U168),VLOOKUP(G168,组合课!$B:$D,3,FALSE),VLOOKUP($T168,任课!$D:$S,HLOOKUP(总课表!G168,任课!$F$1:$S$4,2,FALSE),FALSE)&amp;COLUMNS($V$1:Z$1)&amp;$U168)</f>
        <v>罗正范510</v>
      </c>
    </row>
    <row r="169" spans="1:26" ht="22.5" customHeight="1">
      <c r="A169" s="48"/>
      <c r="B169" s="49"/>
      <c r="C169" s="50"/>
      <c r="D169" s="50"/>
      <c r="E169" s="50"/>
      <c r="F169" s="50"/>
      <c r="G169" s="56">
        <v>44264</v>
      </c>
      <c r="H169" s="52"/>
      <c r="I169" s="47"/>
      <c r="J169" s="47"/>
      <c r="K169" s="47"/>
      <c r="L169" s="47"/>
      <c r="M169" s="47"/>
      <c r="N169" s="47"/>
      <c r="O169" s="47"/>
      <c r="P169" s="47"/>
      <c r="Q169" s="47"/>
      <c r="T169" s="48"/>
      <c r="U169" s="49"/>
      <c r="V169" s="50"/>
      <c r="W169" s="50"/>
      <c r="X169" s="50"/>
      <c r="Y169" s="50"/>
      <c r="Z169" s="56">
        <v>44256</v>
      </c>
    </row>
    <row r="170" spans="1:26" ht="22.5" customHeight="1">
      <c r="A170" s="48"/>
      <c r="B170" s="49"/>
      <c r="C170" s="50"/>
      <c r="D170" s="50"/>
      <c r="E170" s="50"/>
      <c r="F170" s="50"/>
      <c r="G170" s="50"/>
      <c r="H170" s="52"/>
      <c r="I170" s="47"/>
      <c r="J170" s="47"/>
      <c r="K170" s="47"/>
      <c r="L170" s="47"/>
      <c r="M170" s="47"/>
      <c r="N170" s="47"/>
      <c r="O170" s="47"/>
      <c r="P170" s="47"/>
      <c r="Q170" s="47"/>
      <c r="V170" t="e">
        <f>FIND("罗正范",$V$159:$V$163)</f>
        <v>#VALUE!</v>
      </c>
    </row>
    <row r="171" spans="1:26" ht="22.5" customHeight="1">
      <c r="A171" s="48"/>
      <c r="B171" s="49"/>
      <c r="C171" s="50"/>
      <c r="D171" s="50"/>
      <c r="E171" s="50"/>
      <c r="F171" s="50"/>
      <c r="G171" s="50"/>
      <c r="H171" s="52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26" ht="22.5" customHeight="1">
      <c r="A172" s="48"/>
      <c r="H172" s="52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26" ht="22.5" customHeight="1">
      <c r="A173" s="48"/>
      <c r="B173" s="103" t="s">
        <v>306</v>
      </c>
      <c r="C173" s="103"/>
      <c r="D173" s="103"/>
      <c r="E173" s="103"/>
      <c r="F173" s="103"/>
      <c r="G173" s="103"/>
      <c r="H173" s="52"/>
      <c r="I173" s="47"/>
      <c r="J173" s="47"/>
      <c r="K173" s="47"/>
      <c r="L173" s="47"/>
      <c r="M173" s="47"/>
      <c r="N173" s="47"/>
      <c r="O173" s="47"/>
      <c r="P173" s="47"/>
      <c r="Q173" s="47"/>
      <c r="T173" s="48"/>
      <c r="U173" s="102" t="s">
        <v>307</v>
      </c>
      <c r="V173" s="103"/>
      <c r="W173" s="103"/>
      <c r="X173" s="103"/>
      <c r="Y173" s="103"/>
      <c r="Z173" s="103"/>
    </row>
    <row r="174" spans="1:26" ht="22.5" customHeight="1">
      <c r="A174" s="48"/>
      <c r="B174" s="40" t="s">
        <v>39</v>
      </c>
      <c r="C174" s="41" t="s">
        <v>40</v>
      </c>
      <c r="D174" s="41" t="s">
        <v>41</v>
      </c>
      <c r="E174" s="41" t="s">
        <v>42</v>
      </c>
      <c r="F174" s="41" t="s">
        <v>43</v>
      </c>
      <c r="G174" s="41" t="s">
        <v>44</v>
      </c>
      <c r="H174" s="52"/>
      <c r="I174" s="47"/>
      <c r="J174" s="47"/>
      <c r="K174" s="47"/>
      <c r="L174" s="47"/>
      <c r="M174" s="47"/>
      <c r="N174" s="47"/>
      <c r="O174" s="47"/>
      <c r="P174" s="47"/>
      <c r="Q174" s="47"/>
      <c r="T174" s="48"/>
      <c r="U174" s="53" t="s">
        <v>39</v>
      </c>
      <c r="V174" s="41" t="s">
        <v>40</v>
      </c>
      <c r="W174" s="41" t="s">
        <v>41</v>
      </c>
      <c r="X174" s="41" t="s">
        <v>42</v>
      </c>
      <c r="Y174" s="41" t="s">
        <v>43</v>
      </c>
      <c r="Z174" s="41" t="s">
        <v>44</v>
      </c>
    </row>
    <row r="175" spans="1:26" ht="22.5" customHeight="1">
      <c r="A175" s="48">
        <v>301</v>
      </c>
      <c r="B175" s="45" t="s">
        <v>45</v>
      </c>
      <c r="C175" s="55" t="s">
        <v>266</v>
      </c>
      <c r="D175" s="55" t="s">
        <v>267</v>
      </c>
      <c r="E175" s="55" t="s">
        <v>263</v>
      </c>
      <c r="F175" s="55" t="s">
        <v>262</v>
      </c>
      <c r="G175" s="55" t="s">
        <v>262</v>
      </c>
      <c r="H175" s="47" t="e">
        <f>VLOOKUP($A175,#REF!,HLOOKUP(总课表!C175,#REF!,2,FALSE),FALSE)</f>
        <v>#REF!</v>
      </c>
      <c r="I175" s="47" t="e">
        <f>VLOOKUP($A175,#REF!,HLOOKUP(总课表!D175,#REF!,2,FALSE),FALSE)</f>
        <v>#REF!</v>
      </c>
      <c r="J175" s="47" t="e">
        <f>VLOOKUP($A175,#REF!,HLOOKUP(总课表!E175,#REF!,2,FALSE),FALSE)</f>
        <v>#REF!</v>
      </c>
      <c r="K175" s="47" t="e">
        <f>VLOOKUP($A175,#REF!,HLOOKUP(总课表!F175,#REF!,2,FALSE),FALSE)</f>
        <v>#REF!</v>
      </c>
      <c r="L175" s="47" t="e">
        <f>VLOOKUP($A175,#REF!,HLOOKUP(总课表!G175,#REF!,2,FALSE),FALSE)</f>
        <v>#REF!</v>
      </c>
      <c r="M175" s="47" t="str">
        <f>IF(ISERROR(FIND(#REF!,H175)),"",IF(FIND(#REF!,H175)&lt;&gt;0,#REF!&amp;COLUMNS(总课表!$M$3:M$3)&amp;总课表!$B175,""))</f>
        <v/>
      </c>
      <c r="N175" s="47" t="str">
        <f>IF(ISERROR(FIND(#REF!,I175)),"",IF(FIND(#REF!,I175)&lt;&gt;0,#REF!&amp;COLUMNS(总课表!$M$3:N$3)&amp;总课表!$B175,""))</f>
        <v/>
      </c>
      <c r="O175" s="47" t="str">
        <f>IF(ISERROR(FIND(#REF!,J175)),"",IF(FIND(#REF!,J175)&lt;&gt;0,#REF!&amp;COLUMNS(总课表!$M$3:O$3)&amp;总课表!$B175,""))</f>
        <v/>
      </c>
      <c r="P175" s="47" t="str">
        <f>IF(ISERROR(FIND(#REF!,K175)),"",IF(FIND(#REF!,K175)&lt;&gt;0,#REF!&amp;COLUMNS(总课表!$M$3:P$3)&amp;总课表!$B175,""))</f>
        <v/>
      </c>
      <c r="Q175" s="47" t="str">
        <f>IF(ISERROR(FIND(#REF!,L175)),"",IF(FIND(#REF!,L175)&lt;&gt;0,#REF!&amp;COLUMNS(总课表!$M$3:Q$3)&amp;总课表!$B175,""))</f>
        <v/>
      </c>
      <c r="T175" s="48">
        <v>301</v>
      </c>
      <c r="U175" s="45" t="s">
        <v>45</v>
      </c>
      <c r="V175" s="55" t="s">
        <v>266</v>
      </c>
      <c r="W175" s="55" t="s">
        <v>267</v>
      </c>
      <c r="X175" s="55" t="s">
        <v>263</v>
      </c>
      <c r="Y175" s="55" t="s">
        <v>262</v>
      </c>
      <c r="Z175" s="55" t="s">
        <v>262</v>
      </c>
    </row>
    <row r="176" spans="1:26" ht="22.5" customHeight="1">
      <c r="A176" s="48">
        <v>301</v>
      </c>
      <c r="B176" s="45" t="s">
        <v>46</v>
      </c>
      <c r="C176" s="46" t="s">
        <v>261</v>
      </c>
      <c r="D176" s="46" t="s">
        <v>267</v>
      </c>
      <c r="E176" s="46" t="s">
        <v>266</v>
      </c>
      <c r="F176" s="46" t="s">
        <v>262</v>
      </c>
      <c r="G176" s="46" t="s">
        <v>262</v>
      </c>
      <c r="H176" s="47" t="e">
        <f>VLOOKUP($A176,#REF!,HLOOKUP(总课表!C176,#REF!,2,FALSE),FALSE)</f>
        <v>#REF!</v>
      </c>
      <c r="I176" s="47" t="e">
        <f>VLOOKUP($A176,#REF!,HLOOKUP(总课表!D176,#REF!,2,FALSE),FALSE)</f>
        <v>#REF!</v>
      </c>
      <c r="J176" s="47" t="e">
        <f>VLOOKUP($A176,#REF!,HLOOKUP(总课表!E176,#REF!,2,FALSE),FALSE)</f>
        <v>#REF!</v>
      </c>
      <c r="K176" s="47" t="e">
        <f>VLOOKUP($A176,#REF!,HLOOKUP(总课表!F176,#REF!,2,FALSE),FALSE)</f>
        <v>#REF!</v>
      </c>
      <c r="L176" s="47" t="e">
        <f>VLOOKUP($A176,#REF!,HLOOKUP(总课表!G176,#REF!,2,FALSE),FALSE)</f>
        <v>#REF!</v>
      </c>
      <c r="M176" s="47" t="str">
        <f>IF(ISERROR(FIND(#REF!,H176)),"",IF(FIND(#REF!,H176)&lt;&gt;0,#REF!&amp;COLUMNS(总课表!$M$3:M$3)&amp;总课表!$B176,""))</f>
        <v/>
      </c>
      <c r="N176" s="47" t="str">
        <f>IF(ISERROR(FIND(#REF!,I176)),"",IF(FIND(#REF!,I176)&lt;&gt;0,#REF!&amp;COLUMNS(总课表!$M$3:N$3)&amp;总课表!$B176,""))</f>
        <v/>
      </c>
      <c r="O176" s="47" t="str">
        <f>IF(ISERROR(FIND(#REF!,J176)),"",IF(FIND(#REF!,J176)&lt;&gt;0,#REF!&amp;COLUMNS(总课表!$M$3:O$3)&amp;总课表!$B176,""))</f>
        <v/>
      </c>
      <c r="P176" s="47" t="str">
        <f>IF(ISERROR(FIND(#REF!,K176)),"",IF(FIND(#REF!,K176)&lt;&gt;0,#REF!&amp;COLUMNS(总课表!$M$3:P$3)&amp;总课表!$B176,""))</f>
        <v/>
      </c>
      <c r="Q176" s="47" t="str">
        <f>IF(ISERROR(FIND(#REF!,L176)),"",IF(FIND(#REF!,L176)&lt;&gt;0,#REF!&amp;COLUMNS(总课表!$M$3:Q$3)&amp;总课表!$B176,""))</f>
        <v/>
      </c>
      <c r="T176" s="48">
        <v>301</v>
      </c>
      <c r="U176" s="45" t="s">
        <v>46</v>
      </c>
      <c r="V176" s="46" t="s">
        <v>261</v>
      </c>
      <c r="W176" s="46" t="s">
        <v>267</v>
      </c>
      <c r="X176" s="46" t="s">
        <v>266</v>
      </c>
      <c r="Y176" s="46" t="s">
        <v>262</v>
      </c>
      <c r="Z176" s="46" t="s">
        <v>262</v>
      </c>
    </row>
    <row r="177" spans="1:26" ht="22.5" customHeight="1">
      <c r="A177" s="48">
        <v>301</v>
      </c>
      <c r="B177" s="45" t="s">
        <v>47</v>
      </c>
      <c r="C177" s="46" t="s">
        <v>259</v>
      </c>
      <c r="D177" s="46" t="s">
        <v>266</v>
      </c>
      <c r="E177" s="46" t="s">
        <v>266</v>
      </c>
      <c r="F177" s="46" t="s">
        <v>261</v>
      </c>
      <c r="G177" s="46" t="s">
        <v>267</v>
      </c>
      <c r="H177" s="47" t="e">
        <f>VLOOKUP($A177,#REF!,HLOOKUP(总课表!C177,#REF!,2,FALSE),FALSE)</f>
        <v>#REF!</v>
      </c>
      <c r="I177" s="47" t="e">
        <f>VLOOKUP($A177,#REF!,HLOOKUP(总课表!D177,#REF!,2,FALSE),FALSE)</f>
        <v>#REF!</v>
      </c>
      <c r="J177" s="47" t="e">
        <f>VLOOKUP($A177,#REF!,HLOOKUP(总课表!E177,#REF!,2,FALSE),FALSE)</f>
        <v>#REF!</v>
      </c>
      <c r="K177" s="47" t="e">
        <f>VLOOKUP($A177,#REF!,HLOOKUP(总课表!F177,#REF!,2,FALSE),FALSE)</f>
        <v>#REF!</v>
      </c>
      <c r="L177" s="47" t="e">
        <f>VLOOKUP($A177,#REF!,HLOOKUP(总课表!G177,#REF!,2,FALSE),FALSE)</f>
        <v>#REF!</v>
      </c>
      <c r="M177" s="47" t="str">
        <f>IF(ISERROR(FIND(#REF!,H177)),"",IF(FIND(#REF!,H177)&lt;&gt;0,#REF!&amp;COLUMNS(总课表!$M$3:M$3)&amp;总课表!$B177,""))</f>
        <v/>
      </c>
      <c r="N177" s="47" t="str">
        <f>IF(ISERROR(FIND(#REF!,I177)),"",IF(FIND(#REF!,I177)&lt;&gt;0,#REF!&amp;COLUMNS(总课表!$M$3:N$3)&amp;总课表!$B177,""))</f>
        <v/>
      </c>
      <c r="O177" s="47" t="str">
        <f>IF(ISERROR(FIND(#REF!,J177)),"",IF(FIND(#REF!,J177)&lt;&gt;0,#REF!&amp;COLUMNS(总课表!$M$3:O$3)&amp;总课表!$B177,""))</f>
        <v/>
      </c>
      <c r="P177" s="47" t="str">
        <f>IF(ISERROR(FIND(#REF!,K177)),"",IF(FIND(#REF!,K177)&lt;&gt;0,#REF!&amp;COLUMNS(总课表!$M$3:P$3)&amp;总课表!$B177,""))</f>
        <v/>
      </c>
      <c r="Q177" s="47" t="str">
        <f>IF(ISERROR(FIND(#REF!,L177)),"",IF(FIND(#REF!,L177)&lt;&gt;0,#REF!&amp;COLUMNS(总课表!$M$3:Q$3)&amp;总课表!$B177,""))</f>
        <v/>
      </c>
      <c r="T177" s="48">
        <v>301</v>
      </c>
      <c r="U177" s="45" t="s">
        <v>47</v>
      </c>
      <c r="V177" s="46" t="s">
        <v>259</v>
      </c>
      <c r="W177" s="46" t="s">
        <v>266</v>
      </c>
      <c r="X177" s="46" t="s">
        <v>266</v>
      </c>
      <c r="Y177" s="46" t="s">
        <v>261</v>
      </c>
      <c r="Z177" s="46" t="s">
        <v>267</v>
      </c>
    </row>
    <row r="178" spans="1:26" ht="22.5" customHeight="1">
      <c r="A178" s="48">
        <v>301</v>
      </c>
      <c r="B178" s="45" t="s">
        <v>48</v>
      </c>
      <c r="C178" s="46" t="s">
        <v>262</v>
      </c>
      <c r="D178" s="46" t="s">
        <v>259</v>
      </c>
      <c r="E178" s="46" t="s">
        <v>262</v>
      </c>
      <c r="F178" s="46" t="s">
        <v>267</v>
      </c>
      <c r="G178" s="46" t="s">
        <v>267</v>
      </c>
      <c r="H178" s="47" t="e">
        <f>VLOOKUP($A178,#REF!,HLOOKUP(总课表!C178,#REF!,2,FALSE),FALSE)</f>
        <v>#REF!</v>
      </c>
      <c r="I178" s="47" t="e">
        <f>VLOOKUP($A178,#REF!,HLOOKUP(总课表!D178,#REF!,2,FALSE),FALSE)</f>
        <v>#REF!</v>
      </c>
      <c r="J178" s="47" t="e">
        <f>VLOOKUP($A178,#REF!,HLOOKUP(总课表!E178,#REF!,2,FALSE),FALSE)</f>
        <v>#REF!</v>
      </c>
      <c r="K178" s="47" t="e">
        <f>VLOOKUP($A178,#REF!,HLOOKUP(总课表!F178,#REF!,2,FALSE),FALSE)</f>
        <v>#REF!</v>
      </c>
      <c r="L178" s="47" t="e">
        <f>VLOOKUP($A178,#REF!,HLOOKUP(总课表!G178,#REF!,2,FALSE),FALSE)</f>
        <v>#REF!</v>
      </c>
      <c r="M178" s="47" t="str">
        <f>IF(ISERROR(FIND(#REF!,H178)),"",IF(FIND(#REF!,H178)&lt;&gt;0,#REF!&amp;COLUMNS(总课表!$M$3:M$3)&amp;总课表!$B178,""))</f>
        <v/>
      </c>
      <c r="N178" s="47" t="str">
        <f>IF(ISERROR(FIND(#REF!,I178)),"",IF(FIND(#REF!,I178)&lt;&gt;0,#REF!&amp;COLUMNS(总课表!$M$3:N$3)&amp;总课表!$B178,""))</f>
        <v/>
      </c>
      <c r="O178" s="47" t="str">
        <f>IF(ISERROR(FIND(#REF!,J178)),"",IF(FIND(#REF!,J178)&lt;&gt;0,#REF!&amp;COLUMNS(总课表!$M$3:O$3)&amp;总课表!$B178,""))</f>
        <v/>
      </c>
      <c r="P178" s="47" t="str">
        <f>IF(ISERROR(FIND(#REF!,K178)),"",IF(FIND(#REF!,K178)&lt;&gt;0,#REF!&amp;COLUMNS(总课表!$M$3:P$3)&amp;总课表!$B178,""))</f>
        <v/>
      </c>
      <c r="Q178" s="47" t="str">
        <f>IF(ISERROR(FIND(#REF!,L178)),"",IF(FIND(#REF!,L178)&lt;&gt;0,#REF!&amp;COLUMNS(总课表!$M$3:Q$3)&amp;总课表!$B178,""))</f>
        <v/>
      </c>
      <c r="T178" s="48">
        <v>301</v>
      </c>
      <c r="U178" s="45" t="s">
        <v>48</v>
      </c>
      <c r="V178" s="46" t="s">
        <v>262</v>
      </c>
      <c r="W178" s="46" t="s">
        <v>259</v>
      </c>
      <c r="X178" s="46" t="s">
        <v>262</v>
      </c>
      <c r="Y178" s="46" t="s">
        <v>267</v>
      </c>
      <c r="Z178" s="46" t="s">
        <v>267</v>
      </c>
    </row>
    <row r="179" spans="1:26" ht="22.5" customHeight="1">
      <c r="A179" s="48">
        <v>301</v>
      </c>
      <c r="B179" s="45" t="s">
        <v>50</v>
      </c>
      <c r="C179" s="46" t="s">
        <v>262</v>
      </c>
      <c r="D179" s="46" t="s">
        <v>259</v>
      </c>
      <c r="E179" s="46" t="s">
        <v>262</v>
      </c>
      <c r="F179" s="46" t="s">
        <v>267</v>
      </c>
      <c r="G179" s="46" t="s">
        <v>263</v>
      </c>
      <c r="H179" s="47" t="e">
        <f>VLOOKUP($A179,#REF!,HLOOKUP(总课表!C179,#REF!,2,FALSE),FALSE)</f>
        <v>#REF!</v>
      </c>
      <c r="I179" s="47" t="e">
        <f>VLOOKUP($A179,#REF!,HLOOKUP(总课表!D179,#REF!,2,FALSE),FALSE)</f>
        <v>#REF!</v>
      </c>
      <c r="J179" s="47" t="e">
        <f>VLOOKUP($A179,#REF!,HLOOKUP(总课表!E179,#REF!,2,FALSE),FALSE)</f>
        <v>#REF!</v>
      </c>
      <c r="K179" s="47" t="e">
        <f>VLOOKUP($A179,#REF!,HLOOKUP(总课表!F179,#REF!,2,FALSE),FALSE)</f>
        <v>#REF!</v>
      </c>
      <c r="L179" s="47" t="e">
        <f>VLOOKUP($A179,#REF!,HLOOKUP(总课表!G179,#REF!,2,FALSE),FALSE)</f>
        <v>#REF!</v>
      </c>
      <c r="M179" s="47" t="str">
        <f>IF(ISERROR(FIND(#REF!,H179)),"",IF(FIND(#REF!,H179)&lt;&gt;0,#REF!&amp;COLUMNS(总课表!$M$3:M$3)&amp;总课表!$B179,""))</f>
        <v/>
      </c>
      <c r="N179" s="47" t="str">
        <f>IF(ISERROR(FIND(#REF!,I179)),"",IF(FIND(#REF!,I179)&lt;&gt;0,#REF!&amp;COLUMNS(总课表!$M$3:N$3)&amp;总课表!$B179,""))</f>
        <v/>
      </c>
      <c r="O179" s="47" t="str">
        <f>IF(ISERROR(FIND(#REF!,J179)),"",IF(FIND(#REF!,J179)&lt;&gt;0,#REF!&amp;COLUMNS(总课表!$M$3:O$3)&amp;总课表!$B179,""))</f>
        <v/>
      </c>
      <c r="P179" s="47" t="str">
        <f>IF(ISERROR(FIND(#REF!,K179)),"",IF(FIND(#REF!,K179)&lt;&gt;0,#REF!&amp;COLUMNS(总课表!$M$3:P$3)&amp;总课表!$B179,""))</f>
        <v/>
      </c>
      <c r="Q179" s="47" t="str">
        <f>IF(ISERROR(FIND(#REF!,L179)),"",IF(FIND(#REF!,L179)&lt;&gt;0,#REF!&amp;COLUMNS(总课表!$M$3:Q$3)&amp;总课表!$B179,""))</f>
        <v/>
      </c>
      <c r="T179" s="48">
        <v>301</v>
      </c>
      <c r="U179" s="45" t="s">
        <v>50</v>
      </c>
      <c r="V179" s="46" t="s">
        <v>262</v>
      </c>
      <c r="W179" s="46" t="s">
        <v>259</v>
      </c>
      <c r="X179" s="46" t="s">
        <v>262</v>
      </c>
      <c r="Y179" s="46" t="s">
        <v>267</v>
      </c>
      <c r="Z179" s="46" t="s">
        <v>263</v>
      </c>
    </row>
    <row r="180" spans="1:26" ht="22.5" customHeight="1">
      <c r="A180" s="48">
        <v>301</v>
      </c>
      <c r="B180" s="45" t="s">
        <v>52</v>
      </c>
      <c r="C180" s="46" t="s">
        <v>267</v>
      </c>
      <c r="D180" s="46" t="s">
        <v>262</v>
      </c>
      <c r="E180" s="46" t="s">
        <v>259</v>
      </c>
      <c r="F180" s="46" t="s">
        <v>266</v>
      </c>
      <c r="G180" s="46" t="s">
        <v>266</v>
      </c>
      <c r="H180" s="47" t="e">
        <f>VLOOKUP($A180,#REF!,HLOOKUP(总课表!C180,#REF!,2,FALSE),FALSE)</f>
        <v>#REF!</v>
      </c>
      <c r="I180" s="47" t="e">
        <f>VLOOKUP($A180,#REF!,HLOOKUP(总课表!D180,#REF!,2,FALSE),FALSE)</f>
        <v>#REF!</v>
      </c>
      <c r="J180" s="47" t="e">
        <f>VLOOKUP($A180,#REF!,HLOOKUP(总课表!E180,#REF!,2,FALSE),FALSE)</f>
        <v>#REF!</v>
      </c>
      <c r="K180" s="47" t="e">
        <f>VLOOKUP($A180,#REF!,HLOOKUP(总课表!F180,#REF!,2,FALSE),FALSE)</f>
        <v>#REF!</v>
      </c>
      <c r="L180" s="47" t="e">
        <f>VLOOKUP($A180,#REF!,HLOOKUP(总课表!G180,#REF!,2,FALSE),FALSE)</f>
        <v>#REF!</v>
      </c>
      <c r="M180" s="47" t="str">
        <f>IF(ISERROR(FIND(#REF!,H180)),"",IF(FIND(#REF!,H180)&lt;&gt;0,#REF!&amp;COLUMNS(总课表!$M$3:M$3)&amp;总课表!$B180,""))</f>
        <v/>
      </c>
      <c r="N180" s="47" t="str">
        <f>IF(ISERROR(FIND(#REF!,I180)),"",IF(FIND(#REF!,I180)&lt;&gt;0,#REF!&amp;COLUMNS(总课表!$M$3:N$3)&amp;总课表!$B180,""))</f>
        <v/>
      </c>
      <c r="O180" s="47" t="str">
        <f>IF(ISERROR(FIND(#REF!,J180)),"",IF(FIND(#REF!,J180)&lt;&gt;0,#REF!&amp;COLUMNS(总课表!$M$3:O$3)&amp;总课表!$B180,""))</f>
        <v/>
      </c>
      <c r="P180" s="47" t="str">
        <f>IF(ISERROR(FIND(#REF!,K180)),"",IF(FIND(#REF!,K180)&lt;&gt;0,#REF!&amp;COLUMNS(总课表!$M$3:P$3)&amp;总课表!$B180,""))</f>
        <v/>
      </c>
      <c r="Q180" s="47" t="str">
        <f>IF(ISERROR(FIND(#REF!,L180)),"",IF(FIND(#REF!,L180)&lt;&gt;0,#REF!&amp;COLUMNS(总课表!$M$3:Q$3)&amp;总课表!$B180,""))</f>
        <v/>
      </c>
      <c r="T180" s="48">
        <v>301</v>
      </c>
      <c r="U180" s="45" t="s">
        <v>52</v>
      </c>
      <c r="V180" s="46" t="s">
        <v>267</v>
      </c>
      <c r="W180" s="46" t="s">
        <v>262</v>
      </c>
      <c r="X180" s="46" t="s">
        <v>259</v>
      </c>
      <c r="Y180" s="46" t="s">
        <v>266</v>
      </c>
      <c r="Z180" s="46" t="s">
        <v>266</v>
      </c>
    </row>
    <row r="181" spans="1:26" ht="22.5" customHeight="1">
      <c r="A181" s="48">
        <v>301</v>
      </c>
      <c r="B181" s="45" t="s">
        <v>53</v>
      </c>
      <c r="C181" s="46" t="s">
        <v>267</v>
      </c>
      <c r="D181" s="46" t="s">
        <v>262</v>
      </c>
      <c r="E181" s="46" t="s">
        <v>259</v>
      </c>
      <c r="F181" s="46" t="s">
        <v>259</v>
      </c>
      <c r="G181" s="46" t="s">
        <v>259</v>
      </c>
      <c r="H181" s="47" t="e">
        <f>VLOOKUP($A181,#REF!,HLOOKUP(总课表!C181,#REF!,2,FALSE),FALSE)</f>
        <v>#REF!</v>
      </c>
      <c r="I181" s="47" t="e">
        <f>VLOOKUP($A181,#REF!,HLOOKUP(总课表!D181,#REF!,2,FALSE),FALSE)</f>
        <v>#REF!</v>
      </c>
      <c r="J181" s="47" t="e">
        <f>VLOOKUP($A181,#REF!,HLOOKUP(总课表!E181,#REF!,2,FALSE),FALSE)</f>
        <v>#REF!</v>
      </c>
      <c r="K181" s="47" t="e">
        <f>VLOOKUP($A181,#REF!,HLOOKUP(总课表!F181,#REF!,2,FALSE),FALSE)</f>
        <v>#REF!</v>
      </c>
      <c r="L181" s="47" t="e">
        <f>VLOOKUP($A181,#REF!,HLOOKUP(总课表!G181,#REF!,2,FALSE),FALSE)</f>
        <v>#REF!</v>
      </c>
      <c r="M181" s="47" t="str">
        <f>IF(ISERROR(FIND(#REF!,H181)),"",IF(FIND(#REF!,H181)&lt;&gt;0,#REF!&amp;COLUMNS(总课表!$M$3:M$3)&amp;总课表!$B181,""))</f>
        <v/>
      </c>
      <c r="N181" s="47" t="str">
        <f>IF(ISERROR(FIND(#REF!,I181)),"",IF(FIND(#REF!,I181)&lt;&gt;0,#REF!&amp;COLUMNS(总课表!$M$3:N$3)&amp;总课表!$B181,""))</f>
        <v/>
      </c>
      <c r="O181" s="47" t="str">
        <f>IF(ISERROR(FIND(#REF!,J181)),"",IF(FIND(#REF!,J181)&lt;&gt;0,#REF!&amp;COLUMNS(总课表!$M$3:O$3)&amp;总课表!$B181,""))</f>
        <v/>
      </c>
      <c r="P181" s="47" t="str">
        <f>IF(ISERROR(FIND(#REF!,K181)),"",IF(FIND(#REF!,K181)&lt;&gt;0,#REF!&amp;COLUMNS(总课表!$M$3:P$3)&amp;总课表!$B181,""))</f>
        <v/>
      </c>
      <c r="Q181" s="47" t="str">
        <f>IF(ISERROR(FIND(#REF!,L181)),"",IF(FIND(#REF!,L181)&lt;&gt;0,#REF!&amp;COLUMNS(总课表!$M$3:Q$3)&amp;总课表!$B181,""))</f>
        <v/>
      </c>
      <c r="T181" s="48">
        <v>301</v>
      </c>
      <c r="U181" s="45" t="s">
        <v>53</v>
      </c>
      <c r="V181" s="46" t="s">
        <v>267</v>
      </c>
      <c r="W181" s="46" t="s">
        <v>262</v>
      </c>
      <c r="X181" s="46" t="s">
        <v>259</v>
      </c>
      <c r="Y181" s="46" t="s">
        <v>259</v>
      </c>
      <c r="Z181" s="46" t="s">
        <v>259</v>
      </c>
    </row>
    <row r="182" spans="1:26" ht="22.5" customHeight="1">
      <c r="A182" s="48">
        <v>301</v>
      </c>
      <c r="B182" s="45" t="s">
        <v>54</v>
      </c>
      <c r="C182" s="46" t="s">
        <v>263</v>
      </c>
      <c r="D182" s="46" t="s">
        <v>261</v>
      </c>
      <c r="E182" s="46" t="s">
        <v>261</v>
      </c>
      <c r="F182" s="46" t="s">
        <v>259</v>
      </c>
      <c r="G182" s="46" t="s">
        <v>259</v>
      </c>
      <c r="H182" s="47" t="e">
        <f>VLOOKUP($A182,#REF!,HLOOKUP(总课表!C182,#REF!,2,FALSE),FALSE)</f>
        <v>#REF!</v>
      </c>
      <c r="I182" s="47" t="e">
        <f>VLOOKUP($A182,#REF!,HLOOKUP(总课表!D182,#REF!,2,FALSE),FALSE)</f>
        <v>#REF!</v>
      </c>
      <c r="J182" s="47" t="e">
        <f>VLOOKUP($A182,#REF!,HLOOKUP(总课表!E182,#REF!,2,FALSE),FALSE)</f>
        <v>#REF!</v>
      </c>
      <c r="K182" s="47" t="e">
        <f>VLOOKUP($A182,#REF!,HLOOKUP(总课表!F182,#REF!,2,FALSE),FALSE)</f>
        <v>#REF!</v>
      </c>
      <c r="L182" s="47" t="e">
        <f>VLOOKUP($A182,#REF!,HLOOKUP(总课表!G182,#REF!,2,FALSE),FALSE)</f>
        <v>#REF!</v>
      </c>
      <c r="M182" s="47" t="str">
        <f>IF(ISERROR(FIND(#REF!,H182)),"",IF(FIND(#REF!,H182)&lt;&gt;0,#REF!&amp;COLUMNS(总课表!$M$3:M$3)&amp;总课表!$B182,""))</f>
        <v/>
      </c>
      <c r="N182" s="47" t="str">
        <f>IF(ISERROR(FIND(#REF!,I182)),"",IF(FIND(#REF!,I182)&lt;&gt;0,#REF!&amp;COLUMNS(总课表!$M$3:N$3)&amp;总课表!$B182,""))</f>
        <v/>
      </c>
      <c r="O182" s="47" t="str">
        <f>IF(ISERROR(FIND(#REF!,J182)),"",IF(FIND(#REF!,J182)&lt;&gt;0,#REF!&amp;COLUMNS(总课表!$M$3:O$3)&amp;总课表!$B182,""))</f>
        <v/>
      </c>
      <c r="P182" s="47" t="str">
        <f>IF(ISERROR(FIND(#REF!,K182)),"",IF(FIND(#REF!,K182)&lt;&gt;0,#REF!&amp;COLUMNS(总课表!$M$3:P$3)&amp;总课表!$B182,""))</f>
        <v/>
      </c>
      <c r="Q182" s="47" t="str">
        <f>IF(ISERROR(FIND(#REF!,L182)),"",IF(FIND(#REF!,L182)&lt;&gt;0,#REF!&amp;COLUMNS(总课表!$M$3:Q$3)&amp;总课表!$B182,""))</f>
        <v/>
      </c>
      <c r="T182" s="48">
        <v>301</v>
      </c>
      <c r="U182" s="45" t="s">
        <v>54</v>
      </c>
      <c r="V182" s="46" t="s">
        <v>263</v>
      </c>
      <c r="W182" s="46" t="s">
        <v>261</v>
      </c>
      <c r="X182" s="46" t="s">
        <v>261</v>
      </c>
      <c r="Y182" s="46" t="s">
        <v>259</v>
      </c>
      <c r="Z182" s="46" t="s">
        <v>259</v>
      </c>
    </row>
    <row r="183" spans="1:26" ht="22.5" customHeight="1">
      <c r="A183" s="48">
        <v>301</v>
      </c>
      <c r="B183" s="45" t="s">
        <v>55</v>
      </c>
      <c r="C183" s="46" t="s">
        <v>270</v>
      </c>
      <c r="D183" s="46" t="s">
        <v>263</v>
      </c>
      <c r="E183" s="46" t="s">
        <v>267</v>
      </c>
      <c r="F183" s="46" t="s">
        <v>269</v>
      </c>
      <c r="G183" s="46" t="s">
        <v>259</v>
      </c>
      <c r="H183" s="47" t="e">
        <f>VLOOKUP($A183,#REF!,HLOOKUP(总课表!C183,#REF!,2,FALSE),FALSE)</f>
        <v>#REF!</v>
      </c>
      <c r="I183" s="47" t="e">
        <f>VLOOKUP($A183,#REF!,HLOOKUP(总课表!D183,#REF!,2,FALSE),FALSE)</f>
        <v>#REF!</v>
      </c>
      <c r="J183" s="47" t="e">
        <f>VLOOKUP($A183,#REF!,HLOOKUP(总课表!E183,#REF!,2,FALSE),FALSE)</f>
        <v>#REF!</v>
      </c>
      <c r="K183" s="47" t="e">
        <f>VLOOKUP($A183,#REF!,HLOOKUP(总课表!F183,#REF!,2,FALSE),FALSE)</f>
        <v>#REF!</v>
      </c>
      <c r="L183" s="47" t="e">
        <f>VLOOKUP($A183,#REF!,HLOOKUP(总课表!G183,#REF!,2,FALSE),FALSE)</f>
        <v>#REF!</v>
      </c>
      <c r="M183" s="47" t="str">
        <f>IF(ISERROR(FIND(#REF!,H183)),"",IF(FIND(#REF!,H183)&lt;&gt;0,#REF!&amp;COLUMNS(总课表!$M$3:M$3)&amp;总课表!$B183,""))</f>
        <v/>
      </c>
      <c r="N183" s="47" t="str">
        <f>IF(ISERROR(FIND(#REF!,I183)),"",IF(FIND(#REF!,I183)&lt;&gt;0,#REF!&amp;COLUMNS(总课表!$M$3:N$3)&amp;总课表!$B183,""))</f>
        <v/>
      </c>
      <c r="O183" s="47" t="str">
        <f>IF(ISERROR(FIND(#REF!,J183)),"",IF(FIND(#REF!,J183)&lt;&gt;0,#REF!&amp;COLUMNS(总课表!$M$3:O$3)&amp;总课表!$B183,""))</f>
        <v/>
      </c>
      <c r="P183" s="47" t="str">
        <f>IF(ISERROR(FIND(#REF!,K183)),"",IF(FIND(#REF!,K183)&lt;&gt;0,#REF!&amp;COLUMNS(总课表!$M$3:P$3)&amp;总课表!$B183,""))</f>
        <v/>
      </c>
      <c r="Q183" s="47" t="str">
        <f>IF(ISERROR(FIND(#REF!,L183)),"",IF(FIND(#REF!,L183)&lt;&gt;0,#REF!&amp;COLUMNS(总课表!$M$3:Q$3)&amp;总课表!$B183,""))</f>
        <v/>
      </c>
      <c r="T183" s="48">
        <v>301</v>
      </c>
      <c r="U183" s="45" t="s">
        <v>55</v>
      </c>
      <c r="V183" s="46" t="s">
        <v>270</v>
      </c>
      <c r="W183" s="46" t="s">
        <v>263</v>
      </c>
      <c r="X183" s="46" t="s">
        <v>267</v>
      </c>
      <c r="Y183" s="46" t="s">
        <v>269</v>
      </c>
      <c r="Z183" s="46" t="s">
        <v>259</v>
      </c>
    </row>
    <row r="184" spans="1:26" ht="22.5" customHeight="1">
      <c r="A184" s="48">
        <v>301</v>
      </c>
      <c r="B184" s="45" t="s">
        <v>56</v>
      </c>
      <c r="C184" s="46" t="s">
        <v>259</v>
      </c>
      <c r="D184" s="46" t="s">
        <v>269</v>
      </c>
      <c r="E184" s="46" t="s">
        <v>267</v>
      </c>
      <c r="F184" s="46" t="s">
        <v>263</v>
      </c>
      <c r="G184" s="46" t="s">
        <v>261</v>
      </c>
      <c r="H184" s="47" t="e">
        <f>VLOOKUP($A184,#REF!,HLOOKUP(总课表!C184,#REF!,2,FALSE),FALSE)</f>
        <v>#REF!</v>
      </c>
      <c r="I184" s="47" t="e">
        <f>VLOOKUP($A184,#REF!,HLOOKUP(总课表!D184,#REF!,2,FALSE),FALSE)</f>
        <v>#REF!</v>
      </c>
      <c r="J184" s="47" t="e">
        <f>VLOOKUP($A184,#REF!,HLOOKUP(总课表!E184,#REF!,2,FALSE),FALSE)</f>
        <v>#REF!</v>
      </c>
      <c r="K184" s="47" t="e">
        <f>VLOOKUP($A184,#REF!,HLOOKUP(总课表!F184,#REF!,2,FALSE),FALSE)</f>
        <v>#REF!</v>
      </c>
      <c r="L184" s="47" t="e">
        <f>VLOOKUP($A184,#REF!,HLOOKUP(总课表!G184,#REF!,2,FALSE),FALSE)</f>
        <v>#REF!</v>
      </c>
      <c r="M184" s="47" t="str">
        <f>IF(ISERROR(FIND(#REF!,H184)),"",IF(FIND(#REF!,H184)&lt;&gt;0,#REF!&amp;COLUMNS(总课表!$M$3:M$3)&amp;总课表!$B184,""))</f>
        <v/>
      </c>
      <c r="N184" s="47" t="str">
        <f>IF(ISERROR(FIND(#REF!,I184)),"",IF(FIND(#REF!,I184)&lt;&gt;0,#REF!&amp;COLUMNS(总课表!$M$3:N$3)&amp;总课表!$B184,""))</f>
        <v/>
      </c>
      <c r="O184" s="47" t="str">
        <f>IF(ISERROR(FIND(#REF!,J184)),"",IF(FIND(#REF!,J184)&lt;&gt;0,#REF!&amp;COLUMNS(总课表!$M$3:O$3)&amp;总课表!$B184,""))</f>
        <v/>
      </c>
      <c r="P184" s="47" t="str">
        <f>IF(ISERROR(FIND(#REF!,K184)),"",IF(FIND(#REF!,K184)&lt;&gt;0,#REF!&amp;COLUMNS(总课表!$M$3:P$3)&amp;总课表!$B184,""))</f>
        <v/>
      </c>
      <c r="Q184" s="47" t="str">
        <f>IF(ISERROR(FIND(#REF!,L184)),"",IF(FIND(#REF!,L184)&lt;&gt;0,#REF!&amp;COLUMNS(总课表!$M$3:Q$3)&amp;总课表!$B184,""))</f>
        <v/>
      </c>
      <c r="T184" s="48">
        <v>301</v>
      </c>
      <c r="U184" s="45" t="s">
        <v>56</v>
      </c>
      <c r="V184" s="46" t="s">
        <v>259</v>
      </c>
      <c r="W184" s="46" t="s">
        <v>269</v>
      </c>
      <c r="X184" s="46" t="s">
        <v>267</v>
      </c>
      <c r="Y184" s="46" t="s">
        <v>263</v>
      </c>
      <c r="Z184" s="46" t="s">
        <v>261</v>
      </c>
    </row>
    <row r="185" spans="1:26" ht="22.5" customHeight="1">
      <c r="A185" s="48"/>
      <c r="B185" s="49"/>
      <c r="C185" s="50"/>
      <c r="D185" s="50"/>
      <c r="E185" s="50"/>
      <c r="F185" s="50"/>
      <c r="G185" s="51">
        <v>44172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T185" s="48"/>
      <c r="U185" s="49"/>
      <c r="V185" s="50"/>
      <c r="W185" s="50"/>
      <c r="X185" s="50"/>
      <c r="Y185" s="50"/>
      <c r="Z185" s="51">
        <v>44172</v>
      </c>
    </row>
    <row r="186" spans="1:26" ht="22.5" customHeight="1">
      <c r="A186" s="48"/>
      <c r="B186" s="49"/>
      <c r="C186" s="50"/>
      <c r="D186" s="50"/>
      <c r="E186" s="50"/>
      <c r="F186" s="50"/>
      <c r="G186" s="50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T186" s="48"/>
      <c r="U186" s="49"/>
      <c r="V186" s="50"/>
      <c r="W186" s="50"/>
      <c r="X186" s="50"/>
      <c r="Y186" s="50"/>
      <c r="Z186" s="50"/>
    </row>
    <row r="187" spans="1:26" ht="22.5" customHeight="1">
      <c r="A187" s="48"/>
      <c r="B187" s="49"/>
      <c r="C187" s="50"/>
      <c r="D187" s="50"/>
      <c r="E187" s="50"/>
      <c r="F187" s="50"/>
      <c r="G187" s="50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T187" s="48"/>
      <c r="U187" s="49"/>
      <c r="V187" s="50"/>
      <c r="W187" s="50"/>
      <c r="X187" s="50"/>
      <c r="Y187" s="50"/>
      <c r="Z187" s="50"/>
    </row>
    <row r="188" spans="1:26" ht="22.5" customHeight="1">
      <c r="A188" s="48"/>
      <c r="B188" s="103" t="s">
        <v>308</v>
      </c>
      <c r="C188" s="103"/>
      <c r="D188" s="103"/>
      <c r="E188" s="103"/>
      <c r="F188" s="103"/>
      <c r="G188" s="103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T188" s="48"/>
      <c r="U188" s="102" t="s">
        <v>309</v>
      </c>
      <c r="V188" s="103"/>
      <c r="W188" s="103"/>
      <c r="X188" s="103"/>
      <c r="Y188" s="103"/>
      <c r="Z188" s="103"/>
    </row>
    <row r="189" spans="1:26" ht="22.5" customHeight="1">
      <c r="A189" s="48"/>
      <c r="B189" s="40" t="s">
        <v>39</v>
      </c>
      <c r="C189" s="41" t="s">
        <v>40</v>
      </c>
      <c r="D189" s="41" t="s">
        <v>41</v>
      </c>
      <c r="E189" s="41" t="s">
        <v>42</v>
      </c>
      <c r="F189" s="41" t="s">
        <v>43</v>
      </c>
      <c r="G189" s="41" t="s">
        <v>44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T189" s="48"/>
      <c r="U189" s="53" t="s">
        <v>39</v>
      </c>
      <c r="V189" s="41" t="s">
        <v>40</v>
      </c>
      <c r="W189" s="41" t="s">
        <v>41</v>
      </c>
      <c r="X189" s="41" t="s">
        <v>42</v>
      </c>
      <c r="Y189" s="41" t="s">
        <v>43</v>
      </c>
      <c r="Z189" s="41" t="s">
        <v>44</v>
      </c>
    </row>
    <row r="190" spans="1:26" ht="22.5" customHeight="1">
      <c r="A190" s="48">
        <v>302</v>
      </c>
      <c r="B190" s="45" t="s">
        <v>45</v>
      </c>
      <c r="C190" s="46" t="s">
        <v>259</v>
      </c>
      <c r="D190" s="46" t="s">
        <v>263</v>
      </c>
      <c r="E190" s="46" t="s">
        <v>267</v>
      </c>
      <c r="F190" s="46" t="s">
        <v>262</v>
      </c>
      <c r="G190" s="46" t="s">
        <v>261</v>
      </c>
      <c r="H190" s="47" t="e">
        <f>VLOOKUP($A190,#REF!,HLOOKUP(总课表!C190,#REF!,2,FALSE),FALSE)</f>
        <v>#REF!</v>
      </c>
      <c r="I190" s="47" t="e">
        <f>VLOOKUP($A190,#REF!,HLOOKUP(总课表!D190,#REF!,2,FALSE),FALSE)</f>
        <v>#REF!</v>
      </c>
      <c r="J190" s="47" t="e">
        <f>VLOOKUP($A190,#REF!,HLOOKUP(总课表!E190,#REF!,2,FALSE),FALSE)</f>
        <v>#REF!</v>
      </c>
      <c r="K190" s="47" t="e">
        <f>VLOOKUP($A190,#REF!,HLOOKUP(总课表!F190,#REF!,2,FALSE),FALSE)</f>
        <v>#REF!</v>
      </c>
      <c r="L190" s="47" t="e">
        <f>VLOOKUP($A190,#REF!,HLOOKUP(总课表!G190,#REF!,2,FALSE),FALSE)</f>
        <v>#REF!</v>
      </c>
      <c r="M190" s="47" t="str">
        <f>IF(ISERROR(FIND(#REF!,H190)),"",IF(FIND(#REF!,H190)&lt;&gt;0,#REF!&amp;COLUMNS(总课表!$M$3:M$3)&amp;总课表!$B190,""))</f>
        <v/>
      </c>
      <c r="N190" s="47" t="str">
        <f>IF(ISERROR(FIND(#REF!,I190)),"",IF(FIND(#REF!,I190)&lt;&gt;0,#REF!&amp;COLUMNS(总课表!$M$3:N$3)&amp;总课表!$B190,""))</f>
        <v/>
      </c>
      <c r="O190" s="47" t="str">
        <f>IF(ISERROR(FIND(#REF!,J190)),"",IF(FIND(#REF!,J190)&lt;&gt;0,#REF!&amp;COLUMNS(总课表!$M$3:O$3)&amp;总课表!$B190,""))</f>
        <v/>
      </c>
      <c r="P190" s="47" t="str">
        <f>IF(ISERROR(FIND(#REF!,K190)),"",IF(FIND(#REF!,K190)&lt;&gt;0,#REF!&amp;COLUMNS(总课表!$M$3:P$3)&amp;总课表!$B190,""))</f>
        <v/>
      </c>
      <c r="Q190" s="47" t="str">
        <f>IF(ISERROR(FIND(#REF!,L190)),"",IF(FIND(#REF!,L190)&lt;&gt;0,#REF!&amp;COLUMNS(总课表!$M$3:Q$3)&amp;总课表!$B190,""))</f>
        <v/>
      </c>
      <c r="T190" s="48">
        <v>302</v>
      </c>
      <c r="U190" s="45" t="s">
        <v>45</v>
      </c>
      <c r="V190" s="46" t="s">
        <v>259</v>
      </c>
      <c r="W190" s="46" t="s">
        <v>263</v>
      </c>
      <c r="X190" s="46" t="s">
        <v>267</v>
      </c>
      <c r="Y190" s="46" t="s">
        <v>262</v>
      </c>
      <c r="Z190" s="46" t="s">
        <v>261</v>
      </c>
    </row>
    <row r="191" spans="1:26" ht="22.5" customHeight="1">
      <c r="A191" s="48">
        <v>302</v>
      </c>
      <c r="B191" s="45" t="s">
        <v>46</v>
      </c>
      <c r="C191" s="46" t="s">
        <v>259</v>
      </c>
      <c r="D191" s="46" t="s">
        <v>262</v>
      </c>
      <c r="E191" s="46" t="s">
        <v>267</v>
      </c>
      <c r="F191" s="46" t="s">
        <v>262</v>
      </c>
      <c r="G191" s="46" t="s">
        <v>259</v>
      </c>
      <c r="H191" s="47" t="e">
        <f>VLOOKUP($A191,#REF!,HLOOKUP(总课表!C191,#REF!,2,FALSE),FALSE)</f>
        <v>#REF!</v>
      </c>
      <c r="I191" s="47" t="e">
        <f>VLOOKUP($A191,#REF!,HLOOKUP(总课表!D191,#REF!,2,FALSE),FALSE)</f>
        <v>#REF!</v>
      </c>
      <c r="J191" s="47" t="e">
        <f>VLOOKUP($A191,#REF!,HLOOKUP(总课表!E191,#REF!,2,FALSE),FALSE)</f>
        <v>#REF!</v>
      </c>
      <c r="K191" s="47" t="e">
        <f>VLOOKUP($A191,#REF!,HLOOKUP(总课表!F191,#REF!,2,FALSE),FALSE)</f>
        <v>#REF!</v>
      </c>
      <c r="L191" s="47" t="e">
        <f>VLOOKUP($A191,#REF!,HLOOKUP(总课表!G191,#REF!,2,FALSE),FALSE)</f>
        <v>#REF!</v>
      </c>
      <c r="M191" s="47" t="str">
        <f>IF(ISERROR(FIND(#REF!,H191)),"",IF(FIND(#REF!,H191)&lt;&gt;0,#REF!&amp;COLUMNS(总课表!$M$3:M$3)&amp;总课表!$B191,""))</f>
        <v/>
      </c>
      <c r="N191" s="47" t="str">
        <f>IF(ISERROR(FIND(#REF!,I191)),"",IF(FIND(#REF!,I191)&lt;&gt;0,#REF!&amp;COLUMNS(总课表!$M$3:N$3)&amp;总课表!$B191,""))</f>
        <v/>
      </c>
      <c r="O191" s="47" t="str">
        <f>IF(ISERROR(FIND(#REF!,J191)),"",IF(FIND(#REF!,J191)&lt;&gt;0,#REF!&amp;COLUMNS(总课表!$M$3:O$3)&amp;总课表!$B191,""))</f>
        <v/>
      </c>
      <c r="P191" s="47" t="str">
        <f>IF(ISERROR(FIND(#REF!,K191)),"",IF(FIND(#REF!,K191)&lt;&gt;0,#REF!&amp;COLUMNS(总课表!$M$3:P$3)&amp;总课表!$B191,""))</f>
        <v/>
      </c>
      <c r="Q191" s="47" t="str">
        <f>IF(ISERROR(FIND(#REF!,L191)),"",IF(FIND(#REF!,L191)&lt;&gt;0,#REF!&amp;COLUMNS(总课表!$M$3:Q$3)&amp;总课表!$B191,""))</f>
        <v/>
      </c>
      <c r="T191" s="48">
        <v>302</v>
      </c>
      <c r="U191" s="45" t="s">
        <v>46</v>
      </c>
      <c r="V191" s="46" t="s">
        <v>259</v>
      </c>
      <c r="W191" s="46" t="s">
        <v>262</v>
      </c>
      <c r="X191" s="46" t="s">
        <v>267</v>
      </c>
      <c r="Y191" s="46" t="s">
        <v>262</v>
      </c>
      <c r="Z191" s="46" t="s">
        <v>259</v>
      </c>
    </row>
    <row r="192" spans="1:26" ht="22.5" customHeight="1">
      <c r="A192" s="48">
        <v>302</v>
      </c>
      <c r="B192" s="45" t="s">
        <v>47</v>
      </c>
      <c r="C192" s="46" t="s">
        <v>261</v>
      </c>
      <c r="D192" s="46" t="s">
        <v>262</v>
      </c>
      <c r="E192" s="46" t="s">
        <v>263</v>
      </c>
      <c r="F192" s="46" t="s">
        <v>267</v>
      </c>
      <c r="G192" s="46" t="s">
        <v>259</v>
      </c>
      <c r="H192" s="47" t="e">
        <f>VLOOKUP($A192,#REF!,HLOOKUP(总课表!C192,#REF!,2,FALSE),FALSE)</f>
        <v>#REF!</v>
      </c>
      <c r="I192" s="47" t="e">
        <f>VLOOKUP($A192,#REF!,HLOOKUP(总课表!D192,#REF!,2,FALSE),FALSE)</f>
        <v>#REF!</v>
      </c>
      <c r="J192" s="47" t="e">
        <f>VLOOKUP($A192,#REF!,HLOOKUP(总课表!E192,#REF!,2,FALSE),FALSE)</f>
        <v>#REF!</v>
      </c>
      <c r="K192" s="47" t="e">
        <f>VLOOKUP($A192,#REF!,HLOOKUP(总课表!F192,#REF!,2,FALSE),FALSE)</f>
        <v>#REF!</v>
      </c>
      <c r="L192" s="47" t="e">
        <f>VLOOKUP($A192,#REF!,HLOOKUP(总课表!G192,#REF!,2,FALSE),FALSE)</f>
        <v>#REF!</v>
      </c>
      <c r="M192" s="47" t="str">
        <f>IF(ISERROR(FIND(#REF!,H192)),"",IF(FIND(#REF!,H192)&lt;&gt;0,#REF!&amp;COLUMNS(总课表!$M$3:M$3)&amp;总课表!$B192,""))</f>
        <v/>
      </c>
      <c r="N192" s="47" t="str">
        <f>IF(ISERROR(FIND(#REF!,I192)),"",IF(FIND(#REF!,I192)&lt;&gt;0,#REF!&amp;COLUMNS(总课表!$M$3:N$3)&amp;总课表!$B192,""))</f>
        <v/>
      </c>
      <c r="O192" s="47" t="str">
        <f>IF(ISERROR(FIND(#REF!,J192)),"",IF(FIND(#REF!,J192)&lt;&gt;0,#REF!&amp;COLUMNS(总课表!$M$3:O$3)&amp;总课表!$B192,""))</f>
        <v/>
      </c>
      <c r="P192" s="47" t="str">
        <f>IF(ISERROR(FIND(#REF!,K192)),"",IF(FIND(#REF!,K192)&lt;&gt;0,#REF!&amp;COLUMNS(总课表!$M$3:P$3)&amp;总课表!$B192,""))</f>
        <v/>
      </c>
      <c r="Q192" s="47" t="str">
        <f>IF(ISERROR(FIND(#REF!,L192)),"",IF(FIND(#REF!,L192)&lt;&gt;0,#REF!&amp;COLUMNS(总课表!$M$3:Q$3)&amp;总课表!$B192,""))</f>
        <v/>
      </c>
      <c r="T192" s="48">
        <v>302</v>
      </c>
      <c r="U192" s="45" t="s">
        <v>47</v>
      </c>
      <c r="V192" s="46" t="s">
        <v>261</v>
      </c>
      <c r="W192" s="46" t="s">
        <v>262</v>
      </c>
      <c r="X192" s="46" t="s">
        <v>263</v>
      </c>
      <c r="Y192" s="46" t="s">
        <v>267</v>
      </c>
      <c r="Z192" s="46" t="s">
        <v>259</v>
      </c>
    </row>
    <row r="193" spans="1:26" ht="22.5" customHeight="1">
      <c r="A193" s="48">
        <v>302</v>
      </c>
      <c r="B193" s="45" t="s">
        <v>48</v>
      </c>
      <c r="C193" s="46" t="s">
        <v>267</v>
      </c>
      <c r="D193" s="46" t="s">
        <v>259</v>
      </c>
      <c r="E193" s="46" t="s">
        <v>262</v>
      </c>
      <c r="F193" s="46" t="s">
        <v>267</v>
      </c>
      <c r="G193" s="46" t="s">
        <v>266</v>
      </c>
      <c r="H193" s="47" t="e">
        <f>VLOOKUP($A193,#REF!,HLOOKUP(总课表!C193,#REF!,2,FALSE),FALSE)</f>
        <v>#REF!</v>
      </c>
      <c r="I193" s="47" t="e">
        <f>VLOOKUP($A193,#REF!,HLOOKUP(总课表!D193,#REF!,2,FALSE),FALSE)</f>
        <v>#REF!</v>
      </c>
      <c r="J193" s="47" t="e">
        <f>VLOOKUP($A193,#REF!,HLOOKUP(总课表!E193,#REF!,2,FALSE),FALSE)</f>
        <v>#REF!</v>
      </c>
      <c r="K193" s="47" t="e">
        <f>VLOOKUP($A193,#REF!,HLOOKUP(总课表!F193,#REF!,2,FALSE),FALSE)</f>
        <v>#REF!</v>
      </c>
      <c r="L193" s="47" t="e">
        <f>VLOOKUP($A193,#REF!,HLOOKUP(总课表!G193,#REF!,2,FALSE),FALSE)</f>
        <v>#REF!</v>
      </c>
      <c r="M193" s="47" t="str">
        <f>IF(ISERROR(FIND(#REF!,H193)),"",IF(FIND(#REF!,H193)&lt;&gt;0,#REF!&amp;COLUMNS(总课表!$M$3:M$3)&amp;总课表!$B193,""))</f>
        <v/>
      </c>
      <c r="N193" s="47" t="str">
        <f>IF(ISERROR(FIND(#REF!,I193)),"",IF(FIND(#REF!,I193)&lt;&gt;0,#REF!&amp;COLUMNS(总课表!$M$3:N$3)&amp;总课表!$B193,""))</f>
        <v/>
      </c>
      <c r="O193" s="47" t="str">
        <f>IF(ISERROR(FIND(#REF!,J193)),"",IF(FIND(#REF!,J193)&lt;&gt;0,#REF!&amp;COLUMNS(总课表!$M$3:O$3)&amp;总课表!$B193,""))</f>
        <v/>
      </c>
      <c r="P193" s="47" t="str">
        <f>IF(ISERROR(FIND(#REF!,K193)),"",IF(FIND(#REF!,K193)&lt;&gt;0,#REF!&amp;COLUMNS(总课表!$M$3:P$3)&amp;总课表!$B193,""))</f>
        <v/>
      </c>
      <c r="Q193" s="47" t="str">
        <f>IF(ISERROR(FIND(#REF!,L193)),"",IF(FIND(#REF!,L193)&lt;&gt;0,#REF!&amp;COLUMNS(总课表!$M$3:Q$3)&amp;总课表!$B193,""))</f>
        <v/>
      </c>
      <c r="T193" s="48">
        <v>302</v>
      </c>
      <c r="U193" s="45" t="s">
        <v>48</v>
      </c>
      <c r="V193" s="46" t="s">
        <v>267</v>
      </c>
      <c r="W193" s="46" t="s">
        <v>259</v>
      </c>
      <c r="X193" s="46" t="s">
        <v>262</v>
      </c>
      <c r="Y193" s="46" t="s">
        <v>267</v>
      </c>
      <c r="Z193" s="46" t="s">
        <v>266</v>
      </c>
    </row>
    <row r="194" spans="1:26" ht="22.5" customHeight="1">
      <c r="A194" s="48">
        <v>302</v>
      </c>
      <c r="B194" s="45" t="s">
        <v>50</v>
      </c>
      <c r="C194" s="46" t="s">
        <v>269</v>
      </c>
      <c r="D194" s="46" t="s">
        <v>259</v>
      </c>
      <c r="E194" s="46" t="s">
        <v>262</v>
      </c>
      <c r="F194" s="46" t="s">
        <v>266</v>
      </c>
      <c r="G194" s="46" t="s">
        <v>263</v>
      </c>
      <c r="H194" s="47" t="e">
        <f>VLOOKUP($A194,#REF!,HLOOKUP(总课表!C194,#REF!,2,FALSE),FALSE)</f>
        <v>#REF!</v>
      </c>
      <c r="I194" s="47" t="e">
        <f>VLOOKUP($A194,#REF!,HLOOKUP(总课表!D194,#REF!,2,FALSE),FALSE)</f>
        <v>#REF!</v>
      </c>
      <c r="J194" s="47" t="e">
        <f>VLOOKUP($A194,#REF!,HLOOKUP(总课表!E194,#REF!,2,FALSE),FALSE)</f>
        <v>#REF!</v>
      </c>
      <c r="K194" s="47" t="e">
        <f>VLOOKUP($A194,#REF!,HLOOKUP(总课表!F194,#REF!,2,FALSE),FALSE)</f>
        <v>#REF!</v>
      </c>
      <c r="L194" s="47" t="e">
        <f>VLOOKUP($A194,#REF!,HLOOKUP(总课表!G194,#REF!,2,FALSE),FALSE)</f>
        <v>#REF!</v>
      </c>
      <c r="M194" s="47" t="str">
        <f>IF(ISERROR(FIND(#REF!,H194)),"",IF(FIND(#REF!,H194)&lt;&gt;0,#REF!&amp;COLUMNS(总课表!$M$3:M$3)&amp;总课表!$B194,""))</f>
        <v/>
      </c>
      <c r="N194" s="47" t="str">
        <f>IF(ISERROR(FIND(#REF!,I194)),"",IF(FIND(#REF!,I194)&lt;&gt;0,#REF!&amp;COLUMNS(总课表!$M$3:N$3)&amp;总课表!$B194,""))</f>
        <v/>
      </c>
      <c r="O194" s="47" t="str">
        <f>IF(ISERROR(FIND(#REF!,J194)),"",IF(FIND(#REF!,J194)&lt;&gt;0,#REF!&amp;COLUMNS(总课表!$M$3:O$3)&amp;总课表!$B194,""))</f>
        <v/>
      </c>
      <c r="P194" s="47" t="str">
        <f>IF(ISERROR(FIND(#REF!,K194)),"",IF(FIND(#REF!,K194)&lt;&gt;0,#REF!&amp;COLUMNS(总课表!$M$3:P$3)&amp;总课表!$B194,""))</f>
        <v/>
      </c>
      <c r="Q194" s="47" t="str">
        <f>IF(ISERROR(FIND(#REF!,L194)),"",IF(FIND(#REF!,L194)&lt;&gt;0,#REF!&amp;COLUMNS(总课表!$M$3:Q$3)&amp;总课表!$B194,""))</f>
        <v/>
      </c>
      <c r="T194" s="48">
        <v>302</v>
      </c>
      <c r="U194" s="45" t="s">
        <v>50</v>
      </c>
      <c r="V194" s="46" t="s">
        <v>269</v>
      </c>
      <c r="W194" s="46" t="s">
        <v>259</v>
      </c>
      <c r="X194" s="46" t="s">
        <v>262</v>
      </c>
      <c r="Y194" s="46" t="s">
        <v>266</v>
      </c>
      <c r="Z194" s="46" t="s">
        <v>263</v>
      </c>
    </row>
    <row r="195" spans="1:26" ht="22.5" customHeight="1">
      <c r="A195" s="48">
        <v>302</v>
      </c>
      <c r="B195" s="45" t="s">
        <v>52</v>
      </c>
      <c r="C195" s="46" t="s">
        <v>262</v>
      </c>
      <c r="D195" s="46" t="s">
        <v>261</v>
      </c>
      <c r="E195" s="46" t="s">
        <v>266</v>
      </c>
      <c r="F195" s="46" t="s">
        <v>259</v>
      </c>
      <c r="G195" s="46" t="s">
        <v>267</v>
      </c>
      <c r="H195" s="47" t="e">
        <f>VLOOKUP($A195,#REF!,HLOOKUP(总课表!C195,#REF!,2,FALSE),FALSE)</f>
        <v>#REF!</v>
      </c>
      <c r="I195" s="47" t="e">
        <f>VLOOKUP($A195,#REF!,HLOOKUP(总课表!D195,#REF!,2,FALSE),FALSE)</f>
        <v>#REF!</v>
      </c>
      <c r="J195" s="47" t="e">
        <f>VLOOKUP($A195,#REF!,HLOOKUP(总课表!E195,#REF!,2,FALSE),FALSE)</f>
        <v>#REF!</v>
      </c>
      <c r="K195" s="47" t="e">
        <f>VLOOKUP($A195,#REF!,HLOOKUP(总课表!F195,#REF!,2,FALSE),FALSE)</f>
        <v>#REF!</v>
      </c>
      <c r="L195" s="47" t="e">
        <f>VLOOKUP($A195,#REF!,HLOOKUP(总课表!G195,#REF!,2,FALSE),FALSE)</f>
        <v>#REF!</v>
      </c>
      <c r="M195" s="47" t="str">
        <f>IF(ISERROR(FIND(#REF!,H195)),"",IF(FIND(#REF!,H195)&lt;&gt;0,#REF!&amp;COLUMNS(总课表!$M$3:M$3)&amp;总课表!$B195,""))</f>
        <v/>
      </c>
      <c r="N195" s="47" t="str">
        <f>IF(ISERROR(FIND(#REF!,I195)),"",IF(FIND(#REF!,I195)&lt;&gt;0,#REF!&amp;COLUMNS(总课表!$M$3:N$3)&amp;总课表!$B195,""))</f>
        <v/>
      </c>
      <c r="O195" s="47" t="str">
        <f>IF(ISERROR(FIND(#REF!,J195)),"",IF(FIND(#REF!,J195)&lt;&gt;0,#REF!&amp;COLUMNS(总课表!$M$3:O$3)&amp;总课表!$B195,""))</f>
        <v/>
      </c>
      <c r="P195" s="47" t="str">
        <f>IF(ISERROR(FIND(#REF!,K195)),"",IF(FIND(#REF!,K195)&lt;&gt;0,#REF!&amp;COLUMNS(总课表!$M$3:P$3)&amp;总课表!$B195,""))</f>
        <v/>
      </c>
      <c r="Q195" s="47" t="str">
        <f>IF(ISERROR(FIND(#REF!,L195)),"",IF(FIND(#REF!,L195)&lt;&gt;0,#REF!&amp;COLUMNS(总课表!$M$3:Q$3)&amp;总课表!$B195,""))</f>
        <v/>
      </c>
      <c r="T195" s="48">
        <v>302</v>
      </c>
      <c r="U195" s="45" t="s">
        <v>52</v>
      </c>
      <c r="V195" s="46" t="s">
        <v>262</v>
      </c>
      <c r="W195" s="46" t="s">
        <v>261</v>
      </c>
      <c r="X195" s="46" t="s">
        <v>266</v>
      </c>
      <c r="Y195" s="46" t="s">
        <v>259</v>
      </c>
      <c r="Z195" s="46" t="s">
        <v>267</v>
      </c>
    </row>
    <row r="196" spans="1:26" ht="22.5" customHeight="1">
      <c r="A196" s="48">
        <v>302</v>
      </c>
      <c r="B196" s="45" t="s">
        <v>53</v>
      </c>
      <c r="C196" s="46" t="s">
        <v>262</v>
      </c>
      <c r="D196" s="46" t="s">
        <v>266</v>
      </c>
      <c r="E196" s="46" t="s">
        <v>267</v>
      </c>
      <c r="F196" s="46" t="s">
        <v>259</v>
      </c>
      <c r="G196" s="46" t="s">
        <v>267</v>
      </c>
      <c r="H196" s="47" t="e">
        <f>VLOOKUP($A196,#REF!,HLOOKUP(总课表!C196,#REF!,2,FALSE),FALSE)</f>
        <v>#REF!</v>
      </c>
      <c r="I196" s="47" t="e">
        <f>VLOOKUP($A196,#REF!,HLOOKUP(总课表!D196,#REF!,2,FALSE),FALSE)</f>
        <v>#REF!</v>
      </c>
      <c r="J196" s="47" t="e">
        <f>VLOOKUP($A196,#REF!,HLOOKUP(总课表!E196,#REF!,2,FALSE),FALSE)</f>
        <v>#REF!</v>
      </c>
      <c r="K196" s="47" t="e">
        <f>VLOOKUP($A196,#REF!,HLOOKUP(总课表!F196,#REF!,2,FALSE),FALSE)</f>
        <v>#REF!</v>
      </c>
      <c r="L196" s="47" t="e">
        <f>VLOOKUP($A196,#REF!,HLOOKUP(总课表!G196,#REF!,2,FALSE),FALSE)</f>
        <v>#REF!</v>
      </c>
      <c r="M196" s="47" t="str">
        <f>IF(ISERROR(FIND(#REF!,H196)),"",IF(FIND(#REF!,H196)&lt;&gt;0,#REF!&amp;COLUMNS(总课表!$M$3:M$3)&amp;总课表!$B196,""))</f>
        <v/>
      </c>
      <c r="N196" s="47" t="str">
        <f>IF(ISERROR(FIND(#REF!,I196)),"",IF(FIND(#REF!,I196)&lt;&gt;0,#REF!&amp;COLUMNS(总课表!$M$3:N$3)&amp;总课表!$B196,""))</f>
        <v/>
      </c>
      <c r="O196" s="47" t="str">
        <f>IF(ISERROR(FIND(#REF!,J196)),"",IF(FIND(#REF!,J196)&lt;&gt;0,#REF!&amp;COLUMNS(总课表!$M$3:O$3)&amp;总课表!$B196,""))</f>
        <v/>
      </c>
      <c r="P196" s="47" t="str">
        <f>IF(ISERROR(FIND(#REF!,K196)),"",IF(FIND(#REF!,K196)&lt;&gt;0,#REF!&amp;COLUMNS(总课表!$M$3:P$3)&amp;总课表!$B196,""))</f>
        <v/>
      </c>
      <c r="Q196" s="47" t="str">
        <f>IF(ISERROR(FIND(#REF!,L196)),"",IF(FIND(#REF!,L196)&lt;&gt;0,#REF!&amp;COLUMNS(总课表!$M$3:Q$3)&amp;总课表!$B196,""))</f>
        <v/>
      </c>
      <c r="T196" s="48">
        <v>302</v>
      </c>
      <c r="U196" s="45" t="s">
        <v>53</v>
      </c>
      <c r="V196" s="46" t="s">
        <v>262</v>
      </c>
      <c r="W196" s="46" t="s">
        <v>266</v>
      </c>
      <c r="X196" s="46" t="s">
        <v>267</v>
      </c>
      <c r="Y196" s="46" t="s">
        <v>259</v>
      </c>
      <c r="Z196" s="46" t="s">
        <v>267</v>
      </c>
    </row>
    <row r="197" spans="1:26" ht="22.5" customHeight="1">
      <c r="A197" s="48">
        <v>302</v>
      </c>
      <c r="B197" s="45" t="s">
        <v>54</v>
      </c>
      <c r="C197" s="46" t="s">
        <v>263</v>
      </c>
      <c r="D197" s="46" t="s">
        <v>266</v>
      </c>
      <c r="E197" s="46" t="s">
        <v>261</v>
      </c>
      <c r="F197" s="46" t="s">
        <v>263</v>
      </c>
      <c r="G197" s="46" t="s">
        <v>259</v>
      </c>
      <c r="H197" s="47" t="e">
        <f>VLOOKUP($A197,#REF!,HLOOKUP(总课表!C197,#REF!,2,FALSE),FALSE)</f>
        <v>#REF!</v>
      </c>
      <c r="I197" s="47" t="e">
        <f>VLOOKUP($A197,#REF!,HLOOKUP(总课表!D197,#REF!,2,FALSE),FALSE)</f>
        <v>#REF!</v>
      </c>
      <c r="J197" s="47" t="e">
        <f>VLOOKUP($A197,#REF!,HLOOKUP(总课表!E197,#REF!,2,FALSE),FALSE)</f>
        <v>#REF!</v>
      </c>
      <c r="K197" s="47" t="e">
        <f>VLOOKUP($A197,#REF!,HLOOKUP(总课表!F197,#REF!,2,FALSE),FALSE)</f>
        <v>#REF!</v>
      </c>
      <c r="L197" s="47" t="e">
        <f>VLOOKUP($A197,#REF!,HLOOKUP(总课表!G197,#REF!,2,FALSE),FALSE)</f>
        <v>#REF!</v>
      </c>
      <c r="M197" s="47" t="str">
        <f>IF(ISERROR(FIND(#REF!,H197)),"",IF(FIND(#REF!,H197)&lt;&gt;0,#REF!&amp;COLUMNS(总课表!$M$3:M$3)&amp;总课表!$B197,""))</f>
        <v/>
      </c>
      <c r="N197" s="47" t="str">
        <f>IF(ISERROR(FIND(#REF!,I197)),"",IF(FIND(#REF!,I197)&lt;&gt;0,#REF!&amp;COLUMNS(总课表!$M$3:N$3)&amp;总课表!$B197,""))</f>
        <v/>
      </c>
      <c r="O197" s="47" t="str">
        <f>IF(ISERROR(FIND(#REF!,J197)),"",IF(FIND(#REF!,J197)&lt;&gt;0,#REF!&amp;COLUMNS(总课表!$M$3:O$3)&amp;总课表!$B197,""))</f>
        <v/>
      </c>
      <c r="P197" s="47" t="str">
        <f>IF(ISERROR(FIND(#REF!,K197)),"",IF(FIND(#REF!,K197)&lt;&gt;0,#REF!&amp;COLUMNS(总课表!$M$3:P$3)&amp;总课表!$B197,""))</f>
        <v/>
      </c>
      <c r="Q197" s="47" t="str">
        <f>IF(ISERROR(FIND(#REF!,L197)),"",IF(FIND(#REF!,L197)&lt;&gt;0,#REF!&amp;COLUMNS(总课表!$M$3:Q$3)&amp;总课表!$B197,""))</f>
        <v/>
      </c>
      <c r="T197" s="48">
        <v>302</v>
      </c>
      <c r="U197" s="45" t="s">
        <v>54</v>
      </c>
      <c r="V197" s="46" t="s">
        <v>263</v>
      </c>
      <c r="W197" s="46" t="s">
        <v>266</v>
      </c>
      <c r="X197" s="46" t="s">
        <v>261</v>
      </c>
      <c r="Y197" s="46" t="s">
        <v>263</v>
      </c>
      <c r="Z197" s="46" t="s">
        <v>259</v>
      </c>
    </row>
    <row r="198" spans="1:26" ht="22.5" customHeight="1">
      <c r="A198" s="48">
        <v>302</v>
      </c>
      <c r="B198" s="45" t="s">
        <v>55</v>
      </c>
      <c r="C198" s="46" t="s">
        <v>270</v>
      </c>
      <c r="D198" s="46" t="s">
        <v>267</v>
      </c>
      <c r="E198" s="46" t="s">
        <v>259</v>
      </c>
      <c r="F198" s="46" t="s">
        <v>261</v>
      </c>
      <c r="G198" s="46" t="s">
        <v>262</v>
      </c>
      <c r="H198" s="47" t="e">
        <f>VLOOKUP($A198,#REF!,HLOOKUP(总课表!C198,#REF!,2,FALSE),FALSE)</f>
        <v>#REF!</v>
      </c>
      <c r="I198" s="47" t="e">
        <f>VLOOKUP($A198,#REF!,HLOOKUP(总课表!D198,#REF!,2,FALSE),FALSE)</f>
        <v>#REF!</v>
      </c>
      <c r="J198" s="47" t="e">
        <f>VLOOKUP($A198,#REF!,HLOOKUP(总课表!E198,#REF!,2,FALSE),FALSE)</f>
        <v>#REF!</v>
      </c>
      <c r="K198" s="47" t="e">
        <f>VLOOKUP($A198,#REF!,HLOOKUP(总课表!F198,#REF!,2,FALSE),FALSE)</f>
        <v>#REF!</v>
      </c>
      <c r="L198" s="47" t="e">
        <f>VLOOKUP($A198,#REF!,HLOOKUP(总课表!G198,#REF!,2,FALSE),FALSE)</f>
        <v>#REF!</v>
      </c>
      <c r="M198" s="47" t="str">
        <f>IF(ISERROR(FIND(#REF!,H198)),"",IF(FIND(#REF!,H198)&lt;&gt;0,#REF!&amp;COLUMNS(总课表!$M$3:M$3)&amp;总课表!$B198,""))</f>
        <v/>
      </c>
      <c r="N198" s="47" t="str">
        <f>IF(ISERROR(FIND(#REF!,I198)),"",IF(FIND(#REF!,I198)&lt;&gt;0,#REF!&amp;COLUMNS(总课表!$M$3:N$3)&amp;总课表!$B198,""))</f>
        <v/>
      </c>
      <c r="O198" s="47" t="str">
        <f>IF(ISERROR(FIND(#REF!,J198)),"",IF(FIND(#REF!,J198)&lt;&gt;0,#REF!&amp;COLUMNS(总课表!$M$3:O$3)&amp;总课表!$B198,""))</f>
        <v/>
      </c>
      <c r="P198" s="47" t="str">
        <f>IF(ISERROR(FIND(#REF!,K198)),"",IF(FIND(#REF!,K198)&lt;&gt;0,#REF!&amp;COLUMNS(总课表!$M$3:P$3)&amp;总课表!$B198,""))</f>
        <v/>
      </c>
      <c r="Q198" s="47" t="str">
        <f>IF(ISERROR(FIND(#REF!,L198)),"",IF(FIND(#REF!,L198)&lt;&gt;0,#REF!&amp;COLUMNS(总课表!$M$3:Q$3)&amp;总课表!$B198,""))</f>
        <v/>
      </c>
      <c r="T198" s="48">
        <v>302</v>
      </c>
      <c r="U198" s="45" t="s">
        <v>55</v>
      </c>
      <c r="V198" s="46" t="s">
        <v>270</v>
      </c>
      <c r="W198" s="46" t="s">
        <v>267</v>
      </c>
      <c r="X198" s="46" t="s">
        <v>259</v>
      </c>
      <c r="Y198" s="46" t="s">
        <v>261</v>
      </c>
      <c r="Z198" s="46" t="s">
        <v>262</v>
      </c>
    </row>
    <row r="199" spans="1:26" ht="22.5" customHeight="1">
      <c r="A199" s="48">
        <v>302</v>
      </c>
      <c r="B199" s="45" t="s">
        <v>56</v>
      </c>
      <c r="C199" s="46" t="s">
        <v>266</v>
      </c>
      <c r="D199" s="46" t="s">
        <v>267</v>
      </c>
      <c r="E199" s="46" t="s">
        <v>259</v>
      </c>
      <c r="F199" s="46" t="s">
        <v>269</v>
      </c>
      <c r="G199" s="46" t="s">
        <v>262</v>
      </c>
      <c r="H199" s="47" t="e">
        <f>VLOOKUP($A199,#REF!,HLOOKUP(总课表!C199,#REF!,2,FALSE),FALSE)</f>
        <v>#REF!</v>
      </c>
      <c r="I199" s="47" t="e">
        <f>VLOOKUP($A199,#REF!,HLOOKUP(总课表!D199,#REF!,2,FALSE),FALSE)</f>
        <v>#REF!</v>
      </c>
      <c r="J199" s="47" t="e">
        <f>VLOOKUP($A199,#REF!,HLOOKUP(总课表!E199,#REF!,2,FALSE),FALSE)</f>
        <v>#REF!</v>
      </c>
      <c r="K199" s="47" t="e">
        <f>VLOOKUP($A199,#REF!,HLOOKUP(总课表!F199,#REF!,2,FALSE),FALSE)</f>
        <v>#REF!</v>
      </c>
      <c r="L199" s="47" t="e">
        <f>VLOOKUP($A199,#REF!,HLOOKUP(总课表!G199,#REF!,2,FALSE),FALSE)</f>
        <v>#REF!</v>
      </c>
      <c r="M199" s="47" t="str">
        <f>IF(ISERROR(FIND(#REF!,H199)),"",IF(FIND(#REF!,H199)&lt;&gt;0,#REF!&amp;COLUMNS(总课表!$M$3:M$3)&amp;总课表!$B199,""))</f>
        <v/>
      </c>
      <c r="N199" s="47" t="str">
        <f>IF(ISERROR(FIND(#REF!,I199)),"",IF(FIND(#REF!,I199)&lt;&gt;0,#REF!&amp;COLUMNS(总课表!$M$3:N$3)&amp;总课表!$B199,""))</f>
        <v/>
      </c>
      <c r="O199" s="47" t="str">
        <f>IF(ISERROR(FIND(#REF!,J199)),"",IF(FIND(#REF!,J199)&lt;&gt;0,#REF!&amp;COLUMNS(总课表!$M$3:O$3)&amp;总课表!$B199,""))</f>
        <v/>
      </c>
      <c r="P199" s="47" t="str">
        <f>IF(ISERROR(FIND(#REF!,K199)),"",IF(FIND(#REF!,K199)&lt;&gt;0,#REF!&amp;COLUMNS(总课表!$M$3:P$3)&amp;总课表!$B199,""))</f>
        <v/>
      </c>
      <c r="Q199" s="47" t="str">
        <f>IF(ISERROR(FIND(#REF!,L199)),"",IF(FIND(#REF!,L199)&lt;&gt;0,#REF!&amp;COLUMNS(总课表!$M$3:Q$3)&amp;总课表!$B199,""))</f>
        <v/>
      </c>
      <c r="T199" s="48">
        <v>302</v>
      </c>
      <c r="U199" s="45" t="s">
        <v>56</v>
      </c>
      <c r="V199" s="46" t="s">
        <v>266</v>
      </c>
      <c r="W199" s="46" t="s">
        <v>267</v>
      </c>
      <c r="X199" s="46" t="s">
        <v>259</v>
      </c>
      <c r="Y199" s="46" t="s">
        <v>269</v>
      </c>
      <c r="Z199" s="46" t="s">
        <v>262</v>
      </c>
    </row>
    <row r="200" spans="1:26" ht="22.5" customHeight="1">
      <c r="A200" s="48"/>
      <c r="B200" s="49"/>
      <c r="C200" s="50"/>
      <c r="D200" s="50"/>
      <c r="E200" s="50"/>
      <c r="F200" s="50"/>
      <c r="G200" s="51">
        <v>44172</v>
      </c>
      <c r="H200" s="52"/>
      <c r="I200" s="47"/>
      <c r="J200" s="47"/>
      <c r="K200" s="47"/>
      <c r="L200" s="47"/>
      <c r="M200" s="47"/>
      <c r="N200" s="47"/>
      <c r="O200" s="47"/>
      <c r="P200" s="47"/>
      <c r="Q200" s="47"/>
      <c r="T200" s="48"/>
      <c r="U200" s="49"/>
      <c r="V200" s="50"/>
      <c r="W200" s="50"/>
      <c r="X200" s="50"/>
      <c r="Y200" s="50"/>
      <c r="Z200" s="51">
        <v>44172</v>
      </c>
    </row>
    <row r="201" spans="1:26" ht="22.5" customHeight="1">
      <c r="A201" s="48"/>
      <c r="B201" s="49"/>
      <c r="C201" s="50"/>
      <c r="D201" s="50"/>
      <c r="E201" s="50"/>
      <c r="F201" s="50"/>
      <c r="G201" s="50"/>
      <c r="H201" s="52"/>
      <c r="I201" s="47"/>
      <c r="J201" s="47"/>
      <c r="K201" s="47"/>
      <c r="L201" s="47"/>
      <c r="M201" s="47"/>
      <c r="N201" s="47"/>
      <c r="O201" s="47"/>
      <c r="P201" s="47"/>
      <c r="Q201" s="47"/>
      <c r="T201" s="48"/>
      <c r="U201" s="49"/>
      <c r="V201" s="50"/>
      <c r="W201" s="50"/>
      <c r="X201" s="50"/>
      <c r="Y201" s="50"/>
      <c r="Z201" s="50"/>
    </row>
    <row r="202" spans="1:26" ht="22.5" customHeight="1">
      <c r="A202" s="48"/>
      <c r="B202" s="49"/>
      <c r="C202" s="50"/>
      <c r="D202" s="50"/>
      <c r="E202" s="50"/>
      <c r="F202" s="50"/>
      <c r="G202" s="50"/>
      <c r="H202" s="52"/>
      <c r="I202" s="47"/>
      <c r="J202" s="47"/>
      <c r="K202" s="47"/>
      <c r="L202" s="47"/>
      <c r="M202" s="47"/>
      <c r="N202" s="47"/>
      <c r="O202" s="47"/>
      <c r="P202" s="47"/>
      <c r="Q202" s="47"/>
      <c r="T202" s="48"/>
      <c r="U202" s="49"/>
      <c r="V202" s="50"/>
      <c r="W202" s="50"/>
      <c r="X202" s="50"/>
      <c r="Y202" s="50"/>
      <c r="Z202" s="50"/>
    </row>
    <row r="203" spans="1:26" ht="22.5" customHeight="1">
      <c r="A203" s="48"/>
      <c r="H203" s="52"/>
      <c r="I203" s="47"/>
      <c r="J203" s="47"/>
      <c r="K203" s="47"/>
      <c r="L203" s="47"/>
      <c r="M203" s="47"/>
      <c r="N203" s="47"/>
      <c r="O203" s="47"/>
      <c r="P203" s="47"/>
      <c r="Q203" s="47"/>
      <c r="T203" s="48"/>
    </row>
    <row r="204" spans="1:26" ht="22.5" customHeight="1">
      <c r="A204" s="48"/>
      <c r="B204" s="103" t="s">
        <v>310</v>
      </c>
      <c r="C204" s="103"/>
      <c r="D204" s="103"/>
      <c r="E204" s="103"/>
      <c r="F204" s="103"/>
      <c r="G204" s="103"/>
      <c r="H204" s="52"/>
      <c r="I204" s="47"/>
      <c r="J204" s="47"/>
      <c r="K204" s="47"/>
      <c r="L204" s="47"/>
      <c r="M204" s="47"/>
      <c r="N204" s="47"/>
      <c r="O204" s="47"/>
      <c r="P204" s="47"/>
      <c r="Q204" s="47"/>
      <c r="T204" s="48"/>
      <c r="U204" s="102" t="s">
        <v>311</v>
      </c>
      <c r="V204" s="103"/>
      <c r="W204" s="103"/>
      <c r="X204" s="103"/>
      <c r="Y204" s="103"/>
      <c r="Z204" s="103"/>
    </row>
    <row r="205" spans="1:26" ht="22.5" customHeight="1">
      <c r="A205" s="48"/>
      <c r="B205" s="40" t="s">
        <v>39</v>
      </c>
      <c r="C205" s="41" t="s">
        <v>40</v>
      </c>
      <c r="D205" s="41" t="s">
        <v>41</v>
      </c>
      <c r="E205" s="41" t="s">
        <v>42</v>
      </c>
      <c r="F205" s="41" t="s">
        <v>43</v>
      </c>
      <c r="G205" s="41" t="s">
        <v>44</v>
      </c>
      <c r="H205" s="52"/>
      <c r="I205" s="47"/>
      <c r="J205" s="47"/>
      <c r="K205" s="47"/>
      <c r="L205" s="47"/>
      <c r="M205" s="47"/>
      <c r="N205" s="47"/>
      <c r="O205" s="47"/>
      <c r="P205" s="47"/>
      <c r="Q205" s="47"/>
      <c r="T205" s="48"/>
      <c r="U205" s="53" t="s">
        <v>39</v>
      </c>
      <c r="V205" s="41" t="s">
        <v>40</v>
      </c>
      <c r="W205" s="41" t="s">
        <v>41</v>
      </c>
      <c r="X205" s="41" t="s">
        <v>42</v>
      </c>
      <c r="Y205" s="41" t="s">
        <v>43</v>
      </c>
      <c r="Z205" s="41" t="s">
        <v>44</v>
      </c>
    </row>
    <row r="206" spans="1:26" ht="22.5" customHeight="1">
      <c r="A206" s="48">
        <v>303</v>
      </c>
      <c r="B206" s="45" t="s">
        <v>45</v>
      </c>
      <c r="C206" s="55" t="s">
        <v>262</v>
      </c>
      <c r="D206" s="55" t="s">
        <v>264</v>
      </c>
      <c r="E206" s="55" t="s">
        <v>267</v>
      </c>
      <c r="F206" s="55" t="s">
        <v>259</v>
      </c>
      <c r="G206" s="55" t="s">
        <v>266</v>
      </c>
      <c r="H206" s="47" t="e">
        <f>VLOOKUP($A206,#REF!,HLOOKUP(总课表!C206,#REF!,2,FALSE),FALSE)</f>
        <v>#REF!</v>
      </c>
      <c r="I206" s="47" t="e">
        <f>VLOOKUP($A206,#REF!,HLOOKUP(总课表!D206,#REF!,2,FALSE),FALSE)</f>
        <v>#REF!</v>
      </c>
      <c r="J206" s="47" t="e">
        <f>VLOOKUP($A206,#REF!,HLOOKUP(总课表!E206,#REF!,2,FALSE),FALSE)</f>
        <v>#REF!</v>
      </c>
      <c r="K206" s="47" t="e">
        <f>VLOOKUP($A206,#REF!,HLOOKUP(总课表!F206,#REF!,2,FALSE),FALSE)</f>
        <v>#REF!</v>
      </c>
      <c r="L206" s="47" t="e">
        <f>VLOOKUP($A206,#REF!,HLOOKUP(总课表!G206,#REF!,2,FALSE),FALSE)</f>
        <v>#REF!</v>
      </c>
      <c r="M206" s="47" t="str">
        <f>IF(ISERROR(FIND(#REF!,H206)),"",IF(FIND(#REF!,H206)&lt;&gt;0,#REF!&amp;COLUMNS(总课表!$M$3:M$3)&amp;总课表!$B206,""))</f>
        <v/>
      </c>
      <c r="N206" s="47" t="str">
        <f>IF(ISERROR(FIND(#REF!,I206)),"",IF(FIND(#REF!,I206)&lt;&gt;0,#REF!&amp;COLUMNS(总课表!$M$3:N$3)&amp;总课表!$B206,""))</f>
        <v/>
      </c>
      <c r="O206" s="47" t="str">
        <f>IF(ISERROR(FIND(#REF!,J206)),"",IF(FIND(#REF!,J206)&lt;&gt;0,#REF!&amp;COLUMNS(总课表!$M$3:O$3)&amp;总课表!$B206,""))</f>
        <v/>
      </c>
      <c r="P206" s="47" t="str">
        <f>IF(ISERROR(FIND(#REF!,K206)),"",IF(FIND(#REF!,K206)&lt;&gt;0,#REF!&amp;COLUMNS(总课表!$M$3:P$3)&amp;总课表!$B206,""))</f>
        <v/>
      </c>
      <c r="Q206" s="47" t="str">
        <f>IF(ISERROR(FIND(#REF!,L206)),"",IF(FIND(#REF!,L206)&lt;&gt;0,#REF!&amp;COLUMNS(总课表!$M$3:Q$3)&amp;总课表!$B206,""))</f>
        <v/>
      </c>
      <c r="T206" s="48">
        <v>303</v>
      </c>
      <c r="U206" s="45" t="s">
        <v>45</v>
      </c>
      <c r="V206" s="55" t="s">
        <v>262</v>
      </c>
      <c r="W206" s="55" t="s">
        <v>264</v>
      </c>
      <c r="X206" s="55" t="s">
        <v>267</v>
      </c>
      <c r="Y206" s="55" t="s">
        <v>259</v>
      </c>
      <c r="Z206" s="55" t="s">
        <v>266</v>
      </c>
    </row>
    <row r="207" spans="1:26" ht="22.5" customHeight="1">
      <c r="A207" s="48">
        <v>303</v>
      </c>
      <c r="B207" s="45" t="s">
        <v>46</v>
      </c>
      <c r="C207" s="46" t="s">
        <v>262</v>
      </c>
      <c r="D207" s="46" t="s">
        <v>267</v>
      </c>
      <c r="E207" s="46" t="s">
        <v>267</v>
      </c>
      <c r="F207" s="46" t="s">
        <v>259</v>
      </c>
      <c r="G207" s="46" t="s">
        <v>259</v>
      </c>
      <c r="H207" s="47" t="e">
        <f>VLOOKUP($A207,#REF!,HLOOKUP(总课表!C207,#REF!,2,FALSE),FALSE)</f>
        <v>#REF!</v>
      </c>
      <c r="I207" s="47" t="e">
        <f>VLOOKUP($A207,#REF!,HLOOKUP(总课表!D207,#REF!,2,FALSE),FALSE)</f>
        <v>#REF!</v>
      </c>
      <c r="J207" s="47" t="e">
        <f>VLOOKUP($A207,#REF!,HLOOKUP(总课表!E207,#REF!,2,FALSE),FALSE)</f>
        <v>#REF!</v>
      </c>
      <c r="K207" s="47" t="e">
        <f>VLOOKUP($A207,#REF!,HLOOKUP(总课表!F207,#REF!,2,FALSE),FALSE)</f>
        <v>#REF!</v>
      </c>
      <c r="L207" s="47" t="e">
        <f>VLOOKUP($A207,#REF!,HLOOKUP(总课表!G207,#REF!,2,FALSE),FALSE)</f>
        <v>#REF!</v>
      </c>
      <c r="M207" s="47" t="str">
        <f>IF(ISERROR(FIND(#REF!,H207)),"",IF(FIND(#REF!,H207)&lt;&gt;0,#REF!&amp;COLUMNS(总课表!$M$3:M$3)&amp;总课表!$B207,""))</f>
        <v/>
      </c>
      <c r="N207" s="47" t="str">
        <f>IF(ISERROR(FIND(#REF!,I207)),"",IF(FIND(#REF!,I207)&lt;&gt;0,#REF!&amp;COLUMNS(总课表!$M$3:N$3)&amp;总课表!$B207,""))</f>
        <v/>
      </c>
      <c r="O207" s="47" t="str">
        <f>IF(ISERROR(FIND(#REF!,J207)),"",IF(FIND(#REF!,J207)&lt;&gt;0,#REF!&amp;COLUMNS(总课表!$M$3:O$3)&amp;总课表!$B207,""))</f>
        <v/>
      </c>
      <c r="P207" s="47" t="str">
        <f>IF(ISERROR(FIND(#REF!,K207)),"",IF(FIND(#REF!,K207)&lt;&gt;0,#REF!&amp;COLUMNS(总课表!$M$3:P$3)&amp;总课表!$B207,""))</f>
        <v/>
      </c>
      <c r="Q207" s="47" t="str">
        <f>IF(ISERROR(FIND(#REF!,L207)),"",IF(FIND(#REF!,L207)&lt;&gt;0,#REF!&amp;COLUMNS(总课表!$M$3:Q$3)&amp;总课表!$B207,""))</f>
        <v/>
      </c>
      <c r="T207" s="48">
        <v>303</v>
      </c>
      <c r="U207" s="45" t="s">
        <v>46</v>
      </c>
      <c r="V207" s="46" t="s">
        <v>262</v>
      </c>
      <c r="W207" s="46" t="s">
        <v>267</v>
      </c>
      <c r="X207" s="46" t="s">
        <v>267</v>
      </c>
      <c r="Y207" s="46" t="s">
        <v>259</v>
      </c>
      <c r="Z207" s="46" t="s">
        <v>259</v>
      </c>
    </row>
    <row r="208" spans="1:26" ht="22.5" customHeight="1">
      <c r="A208" s="48">
        <v>303</v>
      </c>
      <c r="B208" s="45" t="s">
        <v>47</v>
      </c>
      <c r="C208" s="46" t="s">
        <v>264</v>
      </c>
      <c r="D208" s="46" t="s">
        <v>267</v>
      </c>
      <c r="E208" s="46" t="s">
        <v>261</v>
      </c>
      <c r="F208" s="46" t="s">
        <v>262</v>
      </c>
      <c r="G208" s="46" t="s">
        <v>259</v>
      </c>
      <c r="H208" s="47" t="e">
        <f>VLOOKUP($A208,#REF!,HLOOKUP(总课表!C208,#REF!,2,FALSE),FALSE)</f>
        <v>#REF!</v>
      </c>
      <c r="I208" s="47" t="e">
        <f>VLOOKUP($A208,#REF!,HLOOKUP(总课表!D208,#REF!,2,FALSE),FALSE)</f>
        <v>#REF!</v>
      </c>
      <c r="J208" s="47" t="e">
        <f>VLOOKUP($A208,#REF!,HLOOKUP(总课表!E208,#REF!,2,FALSE),FALSE)</f>
        <v>#REF!</v>
      </c>
      <c r="K208" s="47" t="e">
        <f>VLOOKUP($A208,#REF!,HLOOKUP(总课表!F208,#REF!,2,FALSE),FALSE)</f>
        <v>#REF!</v>
      </c>
      <c r="L208" s="47" t="e">
        <f>VLOOKUP($A208,#REF!,HLOOKUP(总课表!G208,#REF!,2,FALSE),FALSE)</f>
        <v>#REF!</v>
      </c>
      <c r="M208" s="47" t="str">
        <f>IF(ISERROR(FIND(#REF!,H208)),"",IF(FIND(#REF!,H208)&lt;&gt;0,#REF!&amp;COLUMNS(总课表!$M$3:M$3)&amp;总课表!$B208,""))</f>
        <v/>
      </c>
      <c r="N208" s="47" t="str">
        <f>IF(ISERROR(FIND(#REF!,I208)),"",IF(FIND(#REF!,I208)&lt;&gt;0,#REF!&amp;COLUMNS(总课表!$M$3:N$3)&amp;总课表!$B208,""))</f>
        <v/>
      </c>
      <c r="O208" s="47" t="str">
        <f>IF(ISERROR(FIND(#REF!,J208)),"",IF(FIND(#REF!,J208)&lt;&gt;0,#REF!&amp;COLUMNS(总课表!$M$3:O$3)&amp;总课表!$B208,""))</f>
        <v/>
      </c>
      <c r="P208" s="47" t="str">
        <f>IF(ISERROR(FIND(#REF!,K208)),"",IF(FIND(#REF!,K208)&lt;&gt;0,#REF!&amp;COLUMNS(总课表!$M$3:P$3)&amp;总课表!$B208,""))</f>
        <v/>
      </c>
      <c r="Q208" s="47" t="str">
        <f>IF(ISERROR(FIND(#REF!,L208)),"",IF(FIND(#REF!,L208)&lt;&gt;0,#REF!&amp;COLUMNS(总课表!$M$3:Q$3)&amp;总课表!$B208,""))</f>
        <v/>
      </c>
      <c r="T208" s="48">
        <v>303</v>
      </c>
      <c r="U208" s="45" t="s">
        <v>47</v>
      </c>
      <c r="V208" s="46" t="s">
        <v>264</v>
      </c>
      <c r="W208" s="46" t="s">
        <v>267</v>
      </c>
      <c r="X208" s="46" t="s">
        <v>261</v>
      </c>
      <c r="Y208" s="46" t="s">
        <v>262</v>
      </c>
      <c r="Z208" s="46" t="s">
        <v>259</v>
      </c>
    </row>
    <row r="209" spans="1:26" ht="22.5" customHeight="1">
      <c r="A209" s="48">
        <v>303</v>
      </c>
      <c r="B209" s="45" t="s">
        <v>48</v>
      </c>
      <c r="C209" s="46" t="s">
        <v>267</v>
      </c>
      <c r="D209" s="46" t="s">
        <v>266</v>
      </c>
      <c r="E209" s="46" t="s">
        <v>259</v>
      </c>
      <c r="F209" s="46" t="s">
        <v>262</v>
      </c>
      <c r="G209" s="46" t="s">
        <v>262</v>
      </c>
      <c r="H209" s="47" t="e">
        <f>VLOOKUP($A209,#REF!,HLOOKUP(总课表!C209,#REF!,2,FALSE),FALSE)</f>
        <v>#REF!</v>
      </c>
      <c r="I209" s="47" t="e">
        <f>VLOOKUP($A209,#REF!,HLOOKUP(总课表!D209,#REF!,2,FALSE),FALSE)</f>
        <v>#REF!</v>
      </c>
      <c r="J209" s="47" t="e">
        <f>VLOOKUP($A209,#REF!,HLOOKUP(总课表!E209,#REF!,2,FALSE),FALSE)</f>
        <v>#REF!</v>
      </c>
      <c r="K209" s="47" t="e">
        <f>VLOOKUP($A209,#REF!,HLOOKUP(总课表!F209,#REF!,2,FALSE),FALSE)</f>
        <v>#REF!</v>
      </c>
      <c r="L209" s="47" t="e">
        <f>VLOOKUP($A209,#REF!,HLOOKUP(总课表!G209,#REF!,2,FALSE),FALSE)</f>
        <v>#REF!</v>
      </c>
      <c r="M209" s="47" t="str">
        <f>IF(ISERROR(FIND(#REF!,H209)),"",IF(FIND(#REF!,H209)&lt;&gt;0,#REF!&amp;COLUMNS(总课表!$M$3:M$3)&amp;总课表!$B209,""))</f>
        <v/>
      </c>
      <c r="N209" s="47" t="str">
        <f>IF(ISERROR(FIND(#REF!,I209)),"",IF(FIND(#REF!,I209)&lt;&gt;0,#REF!&amp;COLUMNS(总课表!$M$3:N$3)&amp;总课表!$B209,""))</f>
        <v/>
      </c>
      <c r="O209" s="47" t="str">
        <f>IF(ISERROR(FIND(#REF!,J209)),"",IF(FIND(#REF!,J209)&lt;&gt;0,#REF!&amp;COLUMNS(总课表!$M$3:O$3)&amp;总课表!$B209,""))</f>
        <v/>
      </c>
      <c r="P209" s="47" t="str">
        <f>IF(ISERROR(FIND(#REF!,K209)),"",IF(FIND(#REF!,K209)&lt;&gt;0,#REF!&amp;COLUMNS(总课表!$M$3:P$3)&amp;总课表!$B209,""))</f>
        <v/>
      </c>
      <c r="Q209" s="47" t="str">
        <f>IF(ISERROR(FIND(#REF!,L209)),"",IF(FIND(#REF!,L209)&lt;&gt;0,#REF!&amp;COLUMNS(总课表!$M$3:Q$3)&amp;总课表!$B209,""))</f>
        <v/>
      </c>
      <c r="T209" s="48">
        <v>303</v>
      </c>
      <c r="U209" s="45" t="s">
        <v>48</v>
      </c>
      <c r="V209" s="46" t="s">
        <v>267</v>
      </c>
      <c r="W209" s="46" t="s">
        <v>266</v>
      </c>
      <c r="X209" s="46" t="s">
        <v>259</v>
      </c>
      <c r="Y209" s="46" t="s">
        <v>262</v>
      </c>
      <c r="Z209" s="46" t="s">
        <v>262</v>
      </c>
    </row>
    <row r="210" spans="1:26" ht="22.5" customHeight="1">
      <c r="A210" s="48">
        <v>303</v>
      </c>
      <c r="B210" s="45" t="s">
        <v>50</v>
      </c>
      <c r="C210" s="46" t="s">
        <v>267</v>
      </c>
      <c r="D210" s="46" t="s">
        <v>261</v>
      </c>
      <c r="E210" s="46" t="s">
        <v>259</v>
      </c>
      <c r="F210" s="46" t="s">
        <v>266</v>
      </c>
      <c r="G210" s="46" t="s">
        <v>262</v>
      </c>
      <c r="H210" s="47" t="e">
        <f>VLOOKUP($A210,#REF!,HLOOKUP(总课表!C210,#REF!,2,FALSE),FALSE)</f>
        <v>#REF!</v>
      </c>
      <c r="I210" s="47" t="e">
        <f>VLOOKUP($A210,#REF!,HLOOKUP(总课表!D210,#REF!,2,FALSE),FALSE)</f>
        <v>#REF!</v>
      </c>
      <c r="J210" s="47" t="e">
        <f>VLOOKUP($A210,#REF!,HLOOKUP(总课表!E210,#REF!,2,FALSE),FALSE)</f>
        <v>#REF!</v>
      </c>
      <c r="K210" s="47" t="e">
        <f>VLOOKUP($A210,#REF!,HLOOKUP(总课表!F210,#REF!,2,FALSE),FALSE)</f>
        <v>#REF!</v>
      </c>
      <c r="L210" s="47" t="e">
        <f>VLOOKUP($A210,#REF!,HLOOKUP(总课表!G210,#REF!,2,FALSE),FALSE)</f>
        <v>#REF!</v>
      </c>
      <c r="M210" s="47" t="str">
        <f>IF(ISERROR(FIND(#REF!,H210)),"",IF(FIND(#REF!,H210)&lt;&gt;0,#REF!&amp;COLUMNS(总课表!$M$3:M$3)&amp;总课表!$B210,""))</f>
        <v/>
      </c>
      <c r="N210" s="47" t="str">
        <f>IF(ISERROR(FIND(#REF!,I210)),"",IF(FIND(#REF!,I210)&lt;&gt;0,#REF!&amp;COLUMNS(总课表!$M$3:N$3)&amp;总课表!$B210,""))</f>
        <v/>
      </c>
      <c r="O210" s="47" t="str">
        <f>IF(ISERROR(FIND(#REF!,J210)),"",IF(FIND(#REF!,J210)&lt;&gt;0,#REF!&amp;COLUMNS(总课表!$M$3:O$3)&amp;总课表!$B210,""))</f>
        <v/>
      </c>
      <c r="P210" s="47" t="str">
        <f>IF(ISERROR(FIND(#REF!,K210)),"",IF(FIND(#REF!,K210)&lt;&gt;0,#REF!&amp;COLUMNS(总课表!$M$3:P$3)&amp;总课表!$B210,""))</f>
        <v/>
      </c>
      <c r="Q210" s="47" t="str">
        <f>IF(ISERROR(FIND(#REF!,L210)),"",IF(FIND(#REF!,L210)&lt;&gt;0,#REF!&amp;COLUMNS(总课表!$M$3:Q$3)&amp;总课表!$B210,""))</f>
        <v/>
      </c>
      <c r="T210" s="48">
        <v>303</v>
      </c>
      <c r="U210" s="45" t="s">
        <v>50</v>
      </c>
      <c r="V210" s="46" t="s">
        <v>267</v>
      </c>
      <c r="W210" s="46" t="s">
        <v>261</v>
      </c>
      <c r="X210" s="46" t="s">
        <v>259</v>
      </c>
      <c r="Y210" s="46" t="s">
        <v>266</v>
      </c>
      <c r="Z210" s="46" t="s">
        <v>262</v>
      </c>
    </row>
    <row r="211" spans="1:26" ht="22.5" customHeight="1">
      <c r="A211" s="48">
        <v>303</v>
      </c>
      <c r="B211" s="45" t="s">
        <v>52</v>
      </c>
      <c r="C211" s="46" t="s">
        <v>259</v>
      </c>
      <c r="D211" s="46" t="s">
        <v>262</v>
      </c>
      <c r="E211" s="46" t="s">
        <v>266</v>
      </c>
      <c r="F211" s="46" t="s">
        <v>261</v>
      </c>
      <c r="G211" s="46" t="s">
        <v>267</v>
      </c>
      <c r="H211" s="47" t="e">
        <f>VLOOKUP($A211,#REF!,HLOOKUP(总课表!C211,#REF!,2,FALSE),FALSE)</f>
        <v>#REF!</v>
      </c>
      <c r="I211" s="47" t="e">
        <f>VLOOKUP($A211,#REF!,HLOOKUP(总课表!D211,#REF!,2,FALSE),FALSE)</f>
        <v>#REF!</v>
      </c>
      <c r="J211" s="47" t="e">
        <f>VLOOKUP($A211,#REF!,HLOOKUP(总课表!E211,#REF!,2,FALSE),FALSE)</f>
        <v>#REF!</v>
      </c>
      <c r="K211" s="47" t="e">
        <f>VLOOKUP($A211,#REF!,HLOOKUP(总课表!F211,#REF!,2,FALSE),FALSE)</f>
        <v>#REF!</v>
      </c>
      <c r="L211" s="47" t="e">
        <f>VLOOKUP($A211,#REF!,HLOOKUP(总课表!G211,#REF!,2,FALSE),FALSE)</f>
        <v>#REF!</v>
      </c>
      <c r="M211" s="47" t="str">
        <f>IF(ISERROR(FIND(#REF!,H211)),"",IF(FIND(#REF!,H211)&lt;&gt;0,#REF!&amp;COLUMNS(总课表!$M$3:M$3)&amp;总课表!$B211,""))</f>
        <v/>
      </c>
      <c r="N211" s="47" t="str">
        <f>IF(ISERROR(FIND(#REF!,I211)),"",IF(FIND(#REF!,I211)&lt;&gt;0,#REF!&amp;COLUMNS(总课表!$M$3:N$3)&amp;总课表!$B211,""))</f>
        <v/>
      </c>
      <c r="O211" s="47" t="str">
        <f>IF(ISERROR(FIND(#REF!,J211)),"",IF(FIND(#REF!,J211)&lt;&gt;0,#REF!&amp;COLUMNS(总课表!$M$3:O$3)&amp;总课表!$B211,""))</f>
        <v/>
      </c>
      <c r="P211" s="47" t="str">
        <f>IF(ISERROR(FIND(#REF!,K211)),"",IF(FIND(#REF!,K211)&lt;&gt;0,#REF!&amp;COLUMNS(总课表!$M$3:P$3)&amp;总课表!$B211,""))</f>
        <v/>
      </c>
      <c r="Q211" s="47" t="str">
        <f>IF(ISERROR(FIND(#REF!,L211)),"",IF(FIND(#REF!,L211)&lt;&gt;0,#REF!&amp;COLUMNS(总课表!$M$3:Q$3)&amp;总课表!$B211,""))</f>
        <v/>
      </c>
      <c r="T211" s="48">
        <v>303</v>
      </c>
      <c r="U211" s="45" t="s">
        <v>52</v>
      </c>
      <c r="V211" s="46" t="s">
        <v>259</v>
      </c>
      <c r="W211" s="46" t="s">
        <v>262</v>
      </c>
      <c r="X211" s="46" t="s">
        <v>266</v>
      </c>
      <c r="Y211" s="46" t="s">
        <v>261</v>
      </c>
      <c r="Z211" s="46" t="s">
        <v>267</v>
      </c>
    </row>
    <row r="212" spans="1:26" ht="22.5" customHeight="1">
      <c r="A212" s="48">
        <v>303</v>
      </c>
      <c r="B212" s="45" t="s">
        <v>53</v>
      </c>
      <c r="C212" s="46" t="s">
        <v>261</v>
      </c>
      <c r="D212" s="46" t="s">
        <v>262</v>
      </c>
      <c r="E212" s="46" t="s">
        <v>266</v>
      </c>
      <c r="F212" s="46" t="s">
        <v>264</v>
      </c>
      <c r="G212" s="46" t="s">
        <v>267</v>
      </c>
      <c r="H212" s="47" t="e">
        <f>VLOOKUP($A212,#REF!,HLOOKUP(总课表!C212,#REF!,2,FALSE),FALSE)</f>
        <v>#REF!</v>
      </c>
      <c r="I212" s="47" t="e">
        <f>VLOOKUP($A212,#REF!,HLOOKUP(总课表!D212,#REF!,2,FALSE),FALSE)</f>
        <v>#REF!</v>
      </c>
      <c r="J212" s="47" t="e">
        <f>VLOOKUP($A212,#REF!,HLOOKUP(总课表!E212,#REF!,2,FALSE),FALSE)</f>
        <v>#REF!</v>
      </c>
      <c r="K212" s="47" t="e">
        <f>VLOOKUP($A212,#REF!,HLOOKUP(总课表!F212,#REF!,2,FALSE),FALSE)</f>
        <v>#REF!</v>
      </c>
      <c r="L212" s="47" t="e">
        <f>VLOOKUP($A212,#REF!,HLOOKUP(总课表!G212,#REF!,2,FALSE),FALSE)</f>
        <v>#REF!</v>
      </c>
      <c r="M212" s="47" t="str">
        <f>IF(ISERROR(FIND(#REF!,H212)),"",IF(FIND(#REF!,H212)&lt;&gt;0,#REF!&amp;COLUMNS(总课表!$M$3:M$3)&amp;总课表!$B212,""))</f>
        <v/>
      </c>
      <c r="N212" s="47" t="str">
        <f>IF(ISERROR(FIND(#REF!,I212)),"",IF(FIND(#REF!,I212)&lt;&gt;0,#REF!&amp;COLUMNS(总课表!$M$3:N$3)&amp;总课表!$B212,""))</f>
        <v/>
      </c>
      <c r="O212" s="47" t="str">
        <f>IF(ISERROR(FIND(#REF!,J212)),"",IF(FIND(#REF!,J212)&lt;&gt;0,#REF!&amp;COLUMNS(总课表!$M$3:O$3)&amp;总课表!$B212,""))</f>
        <v/>
      </c>
      <c r="P212" s="47" t="str">
        <f>IF(ISERROR(FIND(#REF!,K212)),"",IF(FIND(#REF!,K212)&lt;&gt;0,#REF!&amp;COLUMNS(总课表!$M$3:P$3)&amp;总课表!$B212,""))</f>
        <v/>
      </c>
      <c r="Q212" s="47" t="str">
        <f>IF(ISERROR(FIND(#REF!,L212)),"",IF(FIND(#REF!,L212)&lt;&gt;0,#REF!&amp;COLUMNS(总课表!$M$3:Q$3)&amp;总课表!$B212,""))</f>
        <v/>
      </c>
      <c r="T212" s="48">
        <v>303</v>
      </c>
      <c r="U212" s="45" t="s">
        <v>53</v>
      </c>
      <c r="V212" s="46" t="s">
        <v>261</v>
      </c>
      <c r="W212" s="46" t="s">
        <v>262</v>
      </c>
      <c r="X212" s="46" t="s">
        <v>266</v>
      </c>
      <c r="Y212" s="46" t="s">
        <v>264</v>
      </c>
      <c r="Z212" s="46" t="s">
        <v>267</v>
      </c>
    </row>
    <row r="213" spans="1:26" ht="22.5" customHeight="1">
      <c r="A213" s="48">
        <v>303</v>
      </c>
      <c r="B213" s="45" t="s">
        <v>54</v>
      </c>
      <c r="C213" s="46" t="s">
        <v>266</v>
      </c>
      <c r="D213" s="46" t="s">
        <v>259</v>
      </c>
      <c r="E213" s="46" t="s">
        <v>264</v>
      </c>
      <c r="F213" s="46" t="s">
        <v>269</v>
      </c>
      <c r="G213" s="46" t="s">
        <v>261</v>
      </c>
      <c r="H213" s="47" t="e">
        <f>VLOOKUP($A213,#REF!,HLOOKUP(总课表!C213,#REF!,2,FALSE),FALSE)</f>
        <v>#REF!</v>
      </c>
      <c r="I213" s="47" t="e">
        <f>VLOOKUP($A213,#REF!,HLOOKUP(总课表!D213,#REF!,2,FALSE),FALSE)</f>
        <v>#REF!</v>
      </c>
      <c r="J213" s="47" t="e">
        <f>VLOOKUP($A213,#REF!,HLOOKUP(总课表!E213,#REF!,2,FALSE),FALSE)</f>
        <v>#REF!</v>
      </c>
      <c r="K213" s="47" t="e">
        <f>VLOOKUP($A213,#REF!,HLOOKUP(总课表!F213,#REF!,2,FALSE),FALSE)</f>
        <v>#REF!</v>
      </c>
      <c r="L213" s="47" t="e">
        <f>VLOOKUP($A213,#REF!,HLOOKUP(总课表!G213,#REF!,2,FALSE),FALSE)</f>
        <v>#REF!</v>
      </c>
      <c r="M213" s="47" t="str">
        <f>IF(ISERROR(FIND(#REF!,H213)),"",IF(FIND(#REF!,H213)&lt;&gt;0,#REF!&amp;COLUMNS(总课表!$M$3:M$3)&amp;总课表!$B213,""))</f>
        <v/>
      </c>
      <c r="N213" s="47" t="str">
        <f>IF(ISERROR(FIND(#REF!,I213)),"",IF(FIND(#REF!,I213)&lt;&gt;0,#REF!&amp;COLUMNS(总课表!$M$3:N$3)&amp;总课表!$B213,""))</f>
        <v/>
      </c>
      <c r="O213" s="47" t="str">
        <f>IF(ISERROR(FIND(#REF!,J213)),"",IF(FIND(#REF!,J213)&lt;&gt;0,#REF!&amp;COLUMNS(总课表!$M$3:O$3)&amp;总课表!$B213,""))</f>
        <v/>
      </c>
      <c r="P213" s="47" t="str">
        <f>IF(ISERROR(FIND(#REF!,K213)),"",IF(FIND(#REF!,K213)&lt;&gt;0,#REF!&amp;COLUMNS(总课表!$M$3:P$3)&amp;总课表!$B213,""))</f>
        <v/>
      </c>
      <c r="Q213" s="47" t="str">
        <f>IF(ISERROR(FIND(#REF!,L213)),"",IF(FIND(#REF!,L213)&lt;&gt;0,#REF!&amp;COLUMNS(总课表!$M$3:Q$3)&amp;总课表!$B213,""))</f>
        <v/>
      </c>
      <c r="T213" s="48">
        <v>303</v>
      </c>
      <c r="U213" s="45" t="s">
        <v>54</v>
      </c>
      <c r="V213" s="46" t="s">
        <v>266</v>
      </c>
      <c r="W213" s="46" t="s">
        <v>259</v>
      </c>
      <c r="X213" s="46" t="s">
        <v>264</v>
      </c>
      <c r="Y213" s="46" t="s">
        <v>269</v>
      </c>
      <c r="Z213" s="46" t="s">
        <v>261</v>
      </c>
    </row>
    <row r="214" spans="1:26" ht="22.5" customHeight="1">
      <c r="A214" s="48">
        <v>303</v>
      </c>
      <c r="B214" s="45" t="s">
        <v>55</v>
      </c>
      <c r="C214" s="46" t="s">
        <v>270</v>
      </c>
      <c r="D214" s="46" t="s">
        <v>259</v>
      </c>
      <c r="E214" s="46" t="s">
        <v>262</v>
      </c>
      <c r="F214" s="46" t="s">
        <v>267</v>
      </c>
      <c r="G214" s="46" t="s">
        <v>259</v>
      </c>
      <c r="H214" s="47" t="e">
        <f>VLOOKUP($A214,#REF!,HLOOKUP(总课表!C214,#REF!,2,FALSE),FALSE)</f>
        <v>#REF!</v>
      </c>
      <c r="I214" s="47" t="e">
        <f>VLOOKUP($A214,#REF!,HLOOKUP(总课表!D214,#REF!,2,FALSE),FALSE)</f>
        <v>#REF!</v>
      </c>
      <c r="J214" s="47" t="e">
        <f>VLOOKUP($A214,#REF!,HLOOKUP(总课表!E214,#REF!,2,FALSE),FALSE)</f>
        <v>#REF!</v>
      </c>
      <c r="K214" s="47" t="e">
        <f>VLOOKUP($A214,#REF!,HLOOKUP(总课表!F214,#REF!,2,FALSE),FALSE)</f>
        <v>#REF!</v>
      </c>
      <c r="L214" s="47" t="e">
        <f>VLOOKUP($A214,#REF!,HLOOKUP(总课表!G214,#REF!,2,FALSE),FALSE)</f>
        <v>#REF!</v>
      </c>
      <c r="M214" s="47" t="str">
        <f>IF(ISERROR(FIND(#REF!,H214)),"",IF(FIND(#REF!,H214)&lt;&gt;0,#REF!&amp;COLUMNS(总课表!$M$3:M$3)&amp;总课表!$B214,""))</f>
        <v/>
      </c>
      <c r="N214" s="47" t="str">
        <f>IF(ISERROR(FIND(#REF!,I214)),"",IF(FIND(#REF!,I214)&lt;&gt;0,#REF!&amp;COLUMNS(总课表!$M$3:N$3)&amp;总课表!$B214,""))</f>
        <v/>
      </c>
      <c r="O214" s="47" t="str">
        <f>IF(ISERROR(FIND(#REF!,J214)),"",IF(FIND(#REF!,J214)&lt;&gt;0,#REF!&amp;COLUMNS(总课表!$M$3:O$3)&amp;总课表!$B214,""))</f>
        <v/>
      </c>
      <c r="P214" s="47" t="str">
        <f>IF(ISERROR(FIND(#REF!,K214)),"",IF(FIND(#REF!,K214)&lt;&gt;0,#REF!&amp;COLUMNS(总课表!$M$3:P$3)&amp;总课表!$B214,""))</f>
        <v/>
      </c>
      <c r="Q214" s="47" t="str">
        <f>IF(ISERROR(FIND(#REF!,L214)),"",IF(FIND(#REF!,L214)&lt;&gt;0,#REF!&amp;COLUMNS(总课表!$M$3:Q$3)&amp;总课表!$B214,""))</f>
        <v/>
      </c>
      <c r="T214" s="48">
        <v>303</v>
      </c>
      <c r="U214" s="45" t="s">
        <v>55</v>
      </c>
      <c r="V214" s="46" t="s">
        <v>270</v>
      </c>
      <c r="W214" s="46" t="s">
        <v>259</v>
      </c>
      <c r="X214" s="46" t="s">
        <v>262</v>
      </c>
      <c r="Y214" s="46" t="s">
        <v>267</v>
      </c>
      <c r="Z214" s="46" t="s">
        <v>259</v>
      </c>
    </row>
    <row r="215" spans="1:26" ht="22.5" customHeight="1">
      <c r="A215" s="48">
        <v>303</v>
      </c>
      <c r="B215" s="45" t="s">
        <v>56</v>
      </c>
      <c r="C215" s="46" t="s">
        <v>259</v>
      </c>
      <c r="D215" s="46" t="s">
        <v>269</v>
      </c>
      <c r="E215" s="46" t="s">
        <v>262</v>
      </c>
      <c r="F215" s="46" t="s">
        <v>267</v>
      </c>
      <c r="G215" s="46" t="s">
        <v>264</v>
      </c>
      <c r="H215" s="47" t="e">
        <f>VLOOKUP($A215,#REF!,HLOOKUP(总课表!C215,#REF!,2,FALSE),FALSE)</f>
        <v>#REF!</v>
      </c>
      <c r="I215" s="47" t="e">
        <f>VLOOKUP($A215,#REF!,HLOOKUP(总课表!D215,#REF!,2,FALSE),FALSE)</f>
        <v>#REF!</v>
      </c>
      <c r="J215" s="47" t="e">
        <f>VLOOKUP($A215,#REF!,HLOOKUP(总课表!E215,#REF!,2,FALSE),FALSE)</f>
        <v>#REF!</v>
      </c>
      <c r="K215" s="47" t="e">
        <f>VLOOKUP($A215,#REF!,HLOOKUP(总课表!F215,#REF!,2,FALSE),FALSE)</f>
        <v>#REF!</v>
      </c>
      <c r="L215" s="47" t="e">
        <f>VLOOKUP($A215,#REF!,HLOOKUP(总课表!G215,#REF!,2,FALSE),FALSE)</f>
        <v>#REF!</v>
      </c>
      <c r="M215" s="47" t="str">
        <f>IF(ISERROR(FIND(#REF!,H215)),"",IF(FIND(#REF!,H215)&lt;&gt;0,#REF!&amp;COLUMNS(总课表!$M$3:M$3)&amp;总课表!$B215,""))</f>
        <v/>
      </c>
      <c r="N215" s="47" t="str">
        <f>IF(ISERROR(FIND(#REF!,I215)),"",IF(FIND(#REF!,I215)&lt;&gt;0,#REF!&amp;COLUMNS(总课表!$M$3:N$3)&amp;总课表!$B215,""))</f>
        <v/>
      </c>
      <c r="O215" s="47" t="str">
        <f>IF(ISERROR(FIND(#REF!,J215)),"",IF(FIND(#REF!,J215)&lt;&gt;0,#REF!&amp;COLUMNS(总课表!$M$3:O$3)&amp;总课表!$B215,""))</f>
        <v/>
      </c>
      <c r="P215" s="47" t="str">
        <f>IF(ISERROR(FIND(#REF!,K215)),"",IF(FIND(#REF!,K215)&lt;&gt;0,#REF!&amp;COLUMNS(总课表!$M$3:P$3)&amp;总课表!$B215,""))</f>
        <v/>
      </c>
      <c r="Q215" s="47" t="str">
        <f>IF(ISERROR(FIND(#REF!,L215)),"",IF(FIND(#REF!,L215)&lt;&gt;0,#REF!&amp;COLUMNS(总课表!$M$3:Q$3)&amp;总课表!$B215,""))</f>
        <v/>
      </c>
      <c r="T215" s="48">
        <v>303</v>
      </c>
      <c r="U215" s="45" t="s">
        <v>56</v>
      </c>
      <c r="V215" s="46" t="s">
        <v>259</v>
      </c>
      <c r="W215" s="46" t="s">
        <v>269</v>
      </c>
      <c r="X215" s="46" t="s">
        <v>262</v>
      </c>
      <c r="Y215" s="46" t="s">
        <v>267</v>
      </c>
      <c r="Z215" s="46" t="s">
        <v>264</v>
      </c>
    </row>
    <row r="216" spans="1:26" ht="22.5" customHeight="1">
      <c r="A216" s="48"/>
      <c r="B216" s="49"/>
      <c r="C216" s="50"/>
      <c r="D216" s="50"/>
      <c r="E216" s="50"/>
      <c r="F216" s="50"/>
      <c r="G216" s="51">
        <v>44172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T216" s="48"/>
      <c r="U216" s="49"/>
      <c r="V216" s="50"/>
      <c r="W216" s="50"/>
      <c r="X216" s="50"/>
      <c r="Y216" s="50"/>
      <c r="Z216" s="51">
        <v>44172</v>
      </c>
    </row>
    <row r="217" spans="1:26" ht="22.5" customHeight="1">
      <c r="A217" s="48"/>
      <c r="B217" s="49"/>
      <c r="C217" s="50"/>
      <c r="D217" s="50"/>
      <c r="E217" s="50"/>
      <c r="F217" s="50"/>
      <c r="G217" s="50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T217" s="48"/>
      <c r="U217" s="49"/>
      <c r="V217" s="50"/>
      <c r="W217" s="50"/>
      <c r="X217" s="50"/>
      <c r="Y217" s="50"/>
      <c r="Z217" s="50"/>
    </row>
    <row r="218" spans="1:26" ht="22.5" customHeight="1">
      <c r="A218" s="48"/>
      <c r="B218" s="49"/>
      <c r="C218" s="50"/>
      <c r="D218" s="50"/>
      <c r="E218" s="50"/>
      <c r="F218" s="50"/>
      <c r="G218" s="50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T218" s="48"/>
      <c r="U218" s="49"/>
      <c r="V218" s="50"/>
      <c r="W218" s="50"/>
      <c r="X218" s="50"/>
      <c r="Y218" s="50"/>
      <c r="Z218" s="50"/>
    </row>
    <row r="219" spans="1:26" ht="22.5" customHeight="1">
      <c r="A219" s="48"/>
      <c r="B219" s="103" t="s">
        <v>312</v>
      </c>
      <c r="C219" s="103"/>
      <c r="D219" s="103"/>
      <c r="E219" s="103"/>
      <c r="F219" s="103"/>
      <c r="G219" s="103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T219" s="48"/>
      <c r="U219" s="102" t="s">
        <v>313</v>
      </c>
      <c r="V219" s="103"/>
      <c r="W219" s="103"/>
      <c r="X219" s="103"/>
      <c r="Y219" s="103"/>
      <c r="Z219" s="103"/>
    </row>
    <row r="220" spans="1:26" ht="22.5" customHeight="1">
      <c r="A220" s="48"/>
      <c r="B220" s="40" t="s">
        <v>39</v>
      </c>
      <c r="C220" s="41" t="s">
        <v>40</v>
      </c>
      <c r="D220" s="41" t="s">
        <v>41</v>
      </c>
      <c r="E220" s="41" t="s">
        <v>42</v>
      </c>
      <c r="F220" s="41" t="s">
        <v>43</v>
      </c>
      <c r="G220" s="41" t="s">
        <v>44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T220" s="48"/>
      <c r="U220" s="53" t="s">
        <v>39</v>
      </c>
      <c r="V220" s="41" t="s">
        <v>40</v>
      </c>
      <c r="W220" s="41" t="s">
        <v>41</v>
      </c>
      <c r="X220" s="41" t="s">
        <v>42</v>
      </c>
      <c r="Y220" s="41" t="s">
        <v>43</v>
      </c>
      <c r="Z220" s="41" t="s">
        <v>44</v>
      </c>
    </row>
    <row r="221" spans="1:26" ht="22.5" customHeight="1">
      <c r="A221" s="48">
        <v>304</v>
      </c>
      <c r="B221" s="45" t="s">
        <v>45</v>
      </c>
      <c r="C221" s="46" t="s">
        <v>259</v>
      </c>
      <c r="D221" s="46" t="s">
        <v>261</v>
      </c>
      <c r="E221" s="46" t="s">
        <v>267</v>
      </c>
      <c r="F221" s="46" t="s">
        <v>264</v>
      </c>
      <c r="G221" s="46" t="s">
        <v>262</v>
      </c>
      <c r="H221" s="47" t="e">
        <f>VLOOKUP($A221,#REF!,HLOOKUP(总课表!C221,#REF!,2,FALSE),FALSE)</f>
        <v>#REF!</v>
      </c>
      <c r="I221" s="47" t="e">
        <f>VLOOKUP($A221,#REF!,HLOOKUP(总课表!D221,#REF!,2,FALSE),FALSE)</f>
        <v>#REF!</v>
      </c>
      <c r="J221" s="47" t="e">
        <f>VLOOKUP($A221,#REF!,HLOOKUP(总课表!E221,#REF!,2,FALSE),FALSE)</f>
        <v>#REF!</v>
      </c>
      <c r="K221" s="47" t="e">
        <f>VLOOKUP($A221,#REF!,HLOOKUP(总课表!F221,#REF!,2,FALSE),FALSE)</f>
        <v>#REF!</v>
      </c>
      <c r="L221" s="47" t="e">
        <f>VLOOKUP($A221,#REF!,HLOOKUP(总课表!G221,#REF!,2,FALSE),FALSE)</f>
        <v>#REF!</v>
      </c>
      <c r="M221" s="47" t="str">
        <f>IF(ISERROR(FIND(#REF!,H221)),"",IF(FIND(#REF!,H221)&lt;&gt;0,#REF!&amp;COLUMNS(总课表!$M$3:M$3)&amp;总课表!$B221,""))</f>
        <v/>
      </c>
      <c r="N221" s="47" t="str">
        <f>IF(ISERROR(FIND(#REF!,I221)),"",IF(FIND(#REF!,I221)&lt;&gt;0,#REF!&amp;COLUMNS(总课表!$M$3:N$3)&amp;总课表!$B221,""))</f>
        <v/>
      </c>
      <c r="O221" s="47" t="str">
        <f>IF(ISERROR(FIND(#REF!,J221)),"",IF(FIND(#REF!,J221)&lt;&gt;0,#REF!&amp;COLUMNS(总课表!$M$3:O$3)&amp;总课表!$B221,""))</f>
        <v/>
      </c>
      <c r="P221" s="47" t="str">
        <f>IF(ISERROR(FIND(#REF!,K221)),"",IF(FIND(#REF!,K221)&lt;&gt;0,#REF!&amp;COLUMNS(总课表!$M$3:P$3)&amp;总课表!$B221,""))</f>
        <v/>
      </c>
      <c r="Q221" s="47" t="str">
        <f>IF(ISERROR(FIND(#REF!,L221)),"",IF(FIND(#REF!,L221)&lt;&gt;0,#REF!&amp;COLUMNS(总课表!$M$3:Q$3)&amp;总课表!$B221,""))</f>
        <v/>
      </c>
      <c r="T221" s="48">
        <v>304</v>
      </c>
      <c r="U221" s="45" t="s">
        <v>45</v>
      </c>
      <c r="V221" s="46" t="s">
        <v>259</v>
      </c>
      <c r="W221" s="46" t="s">
        <v>261</v>
      </c>
      <c r="X221" s="46" t="s">
        <v>267</v>
      </c>
      <c r="Y221" s="46" t="s">
        <v>264</v>
      </c>
      <c r="Z221" s="46" t="s">
        <v>262</v>
      </c>
    </row>
    <row r="222" spans="1:26" ht="22.5" customHeight="1">
      <c r="A222" s="48">
        <v>304</v>
      </c>
      <c r="B222" s="45" t="s">
        <v>46</v>
      </c>
      <c r="C222" s="46" t="s">
        <v>259</v>
      </c>
      <c r="D222" s="46" t="s">
        <v>262</v>
      </c>
      <c r="E222" s="46" t="s">
        <v>267</v>
      </c>
      <c r="F222" s="46" t="s">
        <v>267</v>
      </c>
      <c r="G222" s="46" t="s">
        <v>262</v>
      </c>
      <c r="H222" s="47" t="e">
        <f>VLOOKUP($A222,#REF!,HLOOKUP(总课表!C222,#REF!,2,FALSE),FALSE)</f>
        <v>#REF!</v>
      </c>
      <c r="I222" s="47" t="e">
        <f>VLOOKUP($A222,#REF!,HLOOKUP(总课表!D222,#REF!,2,FALSE),FALSE)</f>
        <v>#REF!</v>
      </c>
      <c r="J222" s="47" t="e">
        <f>VLOOKUP($A222,#REF!,HLOOKUP(总课表!E222,#REF!,2,FALSE),FALSE)</f>
        <v>#REF!</v>
      </c>
      <c r="K222" s="47" t="e">
        <f>VLOOKUP($A222,#REF!,HLOOKUP(总课表!F222,#REF!,2,FALSE),FALSE)</f>
        <v>#REF!</v>
      </c>
      <c r="L222" s="47" t="e">
        <f>VLOOKUP($A222,#REF!,HLOOKUP(总课表!G222,#REF!,2,FALSE),FALSE)</f>
        <v>#REF!</v>
      </c>
      <c r="M222" s="47" t="str">
        <f>IF(ISERROR(FIND(#REF!,H222)),"",IF(FIND(#REF!,H222)&lt;&gt;0,#REF!&amp;COLUMNS(总课表!$M$3:M$3)&amp;总课表!$B222,""))</f>
        <v/>
      </c>
      <c r="N222" s="47" t="str">
        <f>IF(ISERROR(FIND(#REF!,I222)),"",IF(FIND(#REF!,I222)&lt;&gt;0,#REF!&amp;COLUMNS(总课表!$M$3:N$3)&amp;总课表!$B222,""))</f>
        <v/>
      </c>
      <c r="O222" s="47" t="str">
        <f>IF(ISERROR(FIND(#REF!,J222)),"",IF(FIND(#REF!,J222)&lt;&gt;0,#REF!&amp;COLUMNS(总课表!$M$3:O$3)&amp;总课表!$B222,""))</f>
        <v/>
      </c>
      <c r="P222" s="47" t="str">
        <f>IF(ISERROR(FIND(#REF!,K222)),"",IF(FIND(#REF!,K222)&lt;&gt;0,#REF!&amp;COLUMNS(总课表!$M$3:P$3)&amp;总课表!$B222,""))</f>
        <v/>
      </c>
      <c r="Q222" s="47" t="str">
        <f>IF(ISERROR(FIND(#REF!,L222)),"",IF(FIND(#REF!,L222)&lt;&gt;0,#REF!&amp;COLUMNS(总课表!$M$3:Q$3)&amp;总课表!$B222,""))</f>
        <v/>
      </c>
      <c r="T222" s="48">
        <v>304</v>
      </c>
      <c r="U222" s="45" t="s">
        <v>46</v>
      </c>
      <c r="V222" s="46" t="s">
        <v>259</v>
      </c>
      <c r="W222" s="46" t="s">
        <v>262</v>
      </c>
      <c r="X222" s="46" t="s">
        <v>267</v>
      </c>
      <c r="Y222" s="46" t="s">
        <v>267</v>
      </c>
      <c r="Z222" s="46" t="s">
        <v>262</v>
      </c>
    </row>
    <row r="223" spans="1:26" ht="22.5" customHeight="1">
      <c r="A223" s="48">
        <v>304</v>
      </c>
      <c r="B223" s="45" t="s">
        <v>47</v>
      </c>
      <c r="C223" s="46" t="s">
        <v>266</v>
      </c>
      <c r="D223" s="46" t="s">
        <v>262</v>
      </c>
      <c r="E223" s="46" t="s">
        <v>266</v>
      </c>
      <c r="F223" s="46" t="s">
        <v>267</v>
      </c>
      <c r="G223" s="46" t="s">
        <v>259</v>
      </c>
      <c r="H223" s="47" t="e">
        <f>VLOOKUP($A223,#REF!,HLOOKUP(总课表!C223,#REF!,2,FALSE),FALSE)</f>
        <v>#REF!</v>
      </c>
      <c r="I223" s="47" t="e">
        <f>VLOOKUP($A223,#REF!,HLOOKUP(总课表!D223,#REF!,2,FALSE),FALSE)</f>
        <v>#REF!</v>
      </c>
      <c r="J223" s="47" t="e">
        <f>VLOOKUP($A223,#REF!,HLOOKUP(总课表!E223,#REF!,2,FALSE),FALSE)</f>
        <v>#REF!</v>
      </c>
      <c r="K223" s="47" t="e">
        <f>VLOOKUP($A223,#REF!,HLOOKUP(总课表!F223,#REF!,2,FALSE),FALSE)</f>
        <v>#REF!</v>
      </c>
      <c r="L223" s="47" t="e">
        <f>VLOOKUP($A223,#REF!,HLOOKUP(总课表!G223,#REF!,2,FALSE),FALSE)</f>
        <v>#REF!</v>
      </c>
      <c r="M223" s="47" t="str">
        <f>IF(ISERROR(FIND(#REF!,H223)),"",IF(FIND(#REF!,H223)&lt;&gt;0,#REF!&amp;COLUMNS(总课表!$M$3:M$3)&amp;总课表!$B223,""))</f>
        <v/>
      </c>
      <c r="N223" s="47" t="str">
        <f>IF(ISERROR(FIND(#REF!,I223)),"",IF(FIND(#REF!,I223)&lt;&gt;0,#REF!&amp;COLUMNS(总课表!$M$3:N$3)&amp;总课表!$B223,""))</f>
        <v/>
      </c>
      <c r="O223" s="47" t="str">
        <f>IF(ISERROR(FIND(#REF!,J223)),"",IF(FIND(#REF!,J223)&lt;&gt;0,#REF!&amp;COLUMNS(总课表!$M$3:O$3)&amp;总课表!$B223,""))</f>
        <v/>
      </c>
      <c r="P223" s="47" t="str">
        <f>IF(ISERROR(FIND(#REF!,K223)),"",IF(FIND(#REF!,K223)&lt;&gt;0,#REF!&amp;COLUMNS(总课表!$M$3:P$3)&amp;总课表!$B223,""))</f>
        <v/>
      </c>
      <c r="Q223" s="47" t="str">
        <f>IF(ISERROR(FIND(#REF!,L223)),"",IF(FIND(#REF!,L223)&lt;&gt;0,#REF!&amp;COLUMNS(总课表!$M$3:Q$3)&amp;总课表!$B223,""))</f>
        <v/>
      </c>
      <c r="T223" s="48">
        <v>304</v>
      </c>
      <c r="U223" s="45" t="s">
        <v>47</v>
      </c>
      <c r="V223" s="46" t="s">
        <v>266</v>
      </c>
      <c r="W223" s="46" t="s">
        <v>262</v>
      </c>
      <c r="X223" s="46" t="s">
        <v>266</v>
      </c>
      <c r="Y223" s="46" t="s">
        <v>267</v>
      </c>
      <c r="Z223" s="46" t="s">
        <v>259</v>
      </c>
    </row>
    <row r="224" spans="1:26" ht="22.5" customHeight="1">
      <c r="A224" s="48">
        <v>304</v>
      </c>
      <c r="B224" s="45" t="s">
        <v>48</v>
      </c>
      <c r="C224" s="46" t="s">
        <v>264</v>
      </c>
      <c r="D224" s="46" t="s">
        <v>264</v>
      </c>
      <c r="E224" s="46" t="s">
        <v>259</v>
      </c>
      <c r="F224" s="46" t="s">
        <v>262</v>
      </c>
      <c r="G224" s="46" t="s">
        <v>259</v>
      </c>
      <c r="H224" s="47" t="e">
        <f>VLOOKUP($A224,#REF!,HLOOKUP(总课表!C224,#REF!,2,FALSE),FALSE)</f>
        <v>#REF!</v>
      </c>
      <c r="I224" s="47" t="e">
        <f>VLOOKUP($A224,#REF!,HLOOKUP(总课表!D224,#REF!,2,FALSE),FALSE)</f>
        <v>#REF!</v>
      </c>
      <c r="J224" s="47" t="e">
        <f>VLOOKUP($A224,#REF!,HLOOKUP(总课表!E224,#REF!,2,FALSE),FALSE)</f>
        <v>#REF!</v>
      </c>
      <c r="K224" s="47" t="e">
        <f>VLOOKUP($A224,#REF!,HLOOKUP(总课表!F224,#REF!,2,FALSE),FALSE)</f>
        <v>#REF!</v>
      </c>
      <c r="L224" s="47" t="e">
        <f>VLOOKUP($A224,#REF!,HLOOKUP(总课表!G224,#REF!,2,FALSE),FALSE)</f>
        <v>#REF!</v>
      </c>
      <c r="M224" s="47" t="str">
        <f>IF(ISERROR(FIND(#REF!,H224)),"",IF(FIND(#REF!,H224)&lt;&gt;0,#REF!&amp;COLUMNS(总课表!$M$3:M$3)&amp;总课表!$B224,""))</f>
        <v/>
      </c>
      <c r="N224" s="47" t="str">
        <f>IF(ISERROR(FIND(#REF!,I224)),"",IF(FIND(#REF!,I224)&lt;&gt;0,#REF!&amp;COLUMNS(总课表!$M$3:N$3)&amp;总课表!$B224,""))</f>
        <v/>
      </c>
      <c r="O224" s="47" t="str">
        <f>IF(ISERROR(FIND(#REF!,J224)),"",IF(FIND(#REF!,J224)&lt;&gt;0,#REF!&amp;COLUMNS(总课表!$M$3:O$3)&amp;总课表!$B224,""))</f>
        <v/>
      </c>
      <c r="P224" s="47" t="str">
        <f>IF(ISERROR(FIND(#REF!,K224)),"",IF(FIND(#REF!,K224)&lt;&gt;0,#REF!&amp;COLUMNS(总课表!$M$3:P$3)&amp;总课表!$B224,""))</f>
        <v/>
      </c>
      <c r="Q224" s="47" t="str">
        <f>IF(ISERROR(FIND(#REF!,L224)),"",IF(FIND(#REF!,L224)&lt;&gt;0,#REF!&amp;COLUMNS(总课表!$M$3:Q$3)&amp;总课表!$B224,""))</f>
        <v/>
      </c>
      <c r="T224" s="48">
        <v>304</v>
      </c>
      <c r="U224" s="45" t="s">
        <v>48</v>
      </c>
      <c r="V224" s="46" t="s">
        <v>264</v>
      </c>
      <c r="W224" s="46" t="s">
        <v>264</v>
      </c>
      <c r="X224" s="46" t="s">
        <v>259</v>
      </c>
      <c r="Y224" s="46" t="s">
        <v>262</v>
      </c>
      <c r="Z224" s="46" t="s">
        <v>259</v>
      </c>
    </row>
    <row r="225" spans="1:26" ht="22.5" customHeight="1">
      <c r="A225" s="48">
        <v>304</v>
      </c>
      <c r="B225" s="45" t="s">
        <v>50</v>
      </c>
      <c r="C225" s="46" t="s">
        <v>267</v>
      </c>
      <c r="D225" s="46" t="s">
        <v>266</v>
      </c>
      <c r="E225" s="46" t="s">
        <v>259</v>
      </c>
      <c r="F225" s="46" t="s">
        <v>262</v>
      </c>
      <c r="G225" s="46" t="s">
        <v>261</v>
      </c>
      <c r="H225" s="47" t="e">
        <f>VLOOKUP($A225,#REF!,HLOOKUP(总课表!C225,#REF!,2,FALSE),FALSE)</f>
        <v>#REF!</v>
      </c>
      <c r="I225" s="47" t="e">
        <f>VLOOKUP($A225,#REF!,HLOOKUP(总课表!D225,#REF!,2,FALSE),FALSE)</f>
        <v>#REF!</v>
      </c>
      <c r="J225" s="47" t="e">
        <f>VLOOKUP($A225,#REF!,HLOOKUP(总课表!E225,#REF!,2,FALSE),FALSE)</f>
        <v>#REF!</v>
      </c>
      <c r="K225" s="47" t="e">
        <f>VLOOKUP($A225,#REF!,HLOOKUP(总课表!F225,#REF!,2,FALSE),FALSE)</f>
        <v>#REF!</v>
      </c>
      <c r="L225" s="47" t="e">
        <f>VLOOKUP($A225,#REF!,HLOOKUP(总课表!G225,#REF!,2,FALSE),FALSE)</f>
        <v>#REF!</v>
      </c>
      <c r="M225" s="47" t="str">
        <f>IF(ISERROR(FIND(#REF!,H225)),"",IF(FIND(#REF!,H225)&lt;&gt;0,#REF!&amp;COLUMNS(总课表!$M$3:M$3)&amp;总课表!$B225,""))</f>
        <v/>
      </c>
      <c r="N225" s="47" t="str">
        <f>IF(ISERROR(FIND(#REF!,I225)),"",IF(FIND(#REF!,I225)&lt;&gt;0,#REF!&amp;COLUMNS(总课表!$M$3:N$3)&amp;总课表!$B225,""))</f>
        <v/>
      </c>
      <c r="O225" s="47" t="str">
        <f>IF(ISERROR(FIND(#REF!,J225)),"",IF(FIND(#REF!,J225)&lt;&gt;0,#REF!&amp;COLUMNS(总课表!$M$3:O$3)&amp;总课表!$B225,""))</f>
        <v/>
      </c>
      <c r="P225" s="47" t="str">
        <f>IF(ISERROR(FIND(#REF!,K225)),"",IF(FIND(#REF!,K225)&lt;&gt;0,#REF!&amp;COLUMNS(总课表!$M$3:P$3)&amp;总课表!$B225,""))</f>
        <v/>
      </c>
      <c r="Q225" s="47" t="str">
        <f>IF(ISERROR(FIND(#REF!,L225)),"",IF(FIND(#REF!,L225)&lt;&gt;0,#REF!&amp;COLUMNS(总课表!$M$3:Q$3)&amp;总课表!$B225,""))</f>
        <v/>
      </c>
      <c r="T225" s="48">
        <v>304</v>
      </c>
      <c r="U225" s="45" t="s">
        <v>50</v>
      </c>
      <c r="V225" s="46" t="s">
        <v>267</v>
      </c>
      <c r="W225" s="46" t="s">
        <v>266</v>
      </c>
      <c r="X225" s="46" t="s">
        <v>259</v>
      </c>
      <c r="Y225" s="46" t="s">
        <v>262</v>
      </c>
      <c r="Z225" s="46" t="s">
        <v>261</v>
      </c>
    </row>
    <row r="226" spans="1:26" ht="22.5" customHeight="1">
      <c r="A226" s="48">
        <v>304</v>
      </c>
      <c r="B226" s="45" t="s">
        <v>52</v>
      </c>
      <c r="C226" s="46" t="s">
        <v>262</v>
      </c>
      <c r="D226" s="46" t="s">
        <v>267</v>
      </c>
      <c r="E226" s="46" t="s">
        <v>261</v>
      </c>
      <c r="F226" s="46" t="s">
        <v>259</v>
      </c>
      <c r="G226" s="46" t="s">
        <v>266</v>
      </c>
      <c r="H226" s="47" t="e">
        <f>VLOOKUP($A226,#REF!,HLOOKUP(总课表!C226,#REF!,2,FALSE),FALSE)</f>
        <v>#REF!</v>
      </c>
      <c r="I226" s="47" t="e">
        <f>VLOOKUP($A226,#REF!,HLOOKUP(总课表!D226,#REF!,2,FALSE),FALSE)</f>
        <v>#REF!</v>
      </c>
      <c r="J226" s="47" t="e">
        <f>VLOOKUP($A226,#REF!,HLOOKUP(总课表!E226,#REF!,2,FALSE),FALSE)</f>
        <v>#REF!</v>
      </c>
      <c r="K226" s="47" t="e">
        <f>VLOOKUP($A226,#REF!,HLOOKUP(总课表!F226,#REF!,2,FALSE),FALSE)</f>
        <v>#REF!</v>
      </c>
      <c r="L226" s="47" t="e">
        <f>VLOOKUP($A226,#REF!,HLOOKUP(总课表!G226,#REF!,2,FALSE),FALSE)</f>
        <v>#REF!</v>
      </c>
      <c r="M226" s="47" t="str">
        <f>IF(ISERROR(FIND(#REF!,H226)),"",IF(FIND(#REF!,H226)&lt;&gt;0,#REF!&amp;COLUMNS(总课表!$M$3:M$3)&amp;总课表!$B226,""))</f>
        <v/>
      </c>
      <c r="N226" s="47" t="str">
        <f>IF(ISERROR(FIND(#REF!,I226)),"",IF(FIND(#REF!,I226)&lt;&gt;0,#REF!&amp;COLUMNS(总课表!$M$3:N$3)&amp;总课表!$B226,""))</f>
        <v/>
      </c>
      <c r="O226" s="47" t="str">
        <f>IF(ISERROR(FIND(#REF!,J226)),"",IF(FIND(#REF!,J226)&lt;&gt;0,#REF!&amp;COLUMNS(总课表!$M$3:O$3)&amp;总课表!$B226,""))</f>
        <v/>
      </c>
      <c r="P226" s="47" t="str">
        <f>IF(ISERROR(FIND(#REF!,K226)),"",IF(FIND(#REF!,K226)&lt;&gt;0,#REF!&amp;COLUMNS(总课表!$M$3:P$3)&amp;总课表!$B226,""))</f>
        <v/>
      </c>
      <c r="Q226" s="47" t="str">
        <f>IF(ISERROR(FIND(#REF!,L226)),"",IF(FIND(#REF!,L226)&lt;&gt;0,#REF!&amp;COLUMNS(总课表!$M$3:Q$3)&amp;总课表!$B226,""))</f>
        <v/>
      </c>
      <c r="T226" s="48">
        <v>304</v>
      </c>
      <c r="U226" s="45" t="s">
        <v>52</v>
      </c>
      <c r="V226" s="46" t="s">
        <v>262</v>
      </c>
      <c r="W226" s="46" t="s">
        <v>267</v>
      </c>
      <c r="X226" s="46" t="s">
        <v>261</v>
      </c>
      <c r="Y226" s="46" t="s">
        <v>259</v>
      </c>
      <c r="Z226" s="46" t="s">
        <v>266</v>
      </c>
    </row>
    <row r="227" spans="1:26" ht="22.5" customHeight="1">
      <c r="A227" s="48">
        <v>304</v>
      </c>
      <c r="B227" s="45" t="s">
        <v>53</v>
      </c>
      <c r="C227" s="46" t="s">
        <v>262</v>
      </c>
      <c r="D227" s="46" t="s">
        <v>267</v>
      </c>
      <c r="E227" s="46" t="s">
        <v>264</v>
      </c>
      <c r="F227" s="46" t="s">
        <v>259</v>
      </c>
      <c r="G227" s="46" t="s">
        <v>264</v>
      </c>
      <c r="H227" s="47" t="e">
        <f>VLOOKUP($A227,#REF!,HLOOKUP(总课表!C227,#REF!,2,FALSE),FALSE)</f>
        <v>#REF!</v>
      </c>
      <c r="I227" s="47" t="e">
        <f>VLOOKUP($A227,#REF!,HLOOKUP(总课表!D227,#REF!,2,FALSE),FALSE)</f>
        <v>#REF!</v>
      </c>
      <c r="J227" s="47" t="e">
        <f>VLOOKUP($A227,#REF!,HLOOKUP(总课表!E227,#REF!,2,FALSE),FALSE)</f>
        <v>#REF!</v>
      </c>
      <c r="K227" s="47" t="e">
        <f>VLOOKUP($A227,#REF!,HLOOKUP(总课表!F227,#REF!,2,FALSE),FALSE)</f>
        <v>#REF!</v>
      </c>
      <c r="L227" s="47" t="e">
        <f>VLOOKUP($A227,#REF!,HLOOKUP(总课表!G227,#REF!,2,FALSE),FALSE)</f>
        <v>#REF!</v>
      </c>
      <c r="M227" s="47" t="str">
        <f>IF(ISERROR(FIND(#REF!,H227)),"",IF(FIND(#REF!,H227)&lt;&gt;0,#REF!&amp;COLUMNS(总课表!$M$3:M$3)&amp;总课表!$B227,""))</f>
        <v/>
      </c>
      <c r="N227" s="47" t="str">
        <f>IF(ISERROR(FIND(#REF!,I227)),"",IF(FIND(#REF!,I227)&lt;&gt;0,#REF!&amp;COLUMNS(总课表!$M$3:N$3)&amp;总课表!$B227,""))</f>
        <v/>
      </c>
      <c r="O227" s="47" t="str">
        <f>IF(ISERROR(FIND(#REF!,J227)),"",IF(FIND(#REF!,J227)&lt;&gt;0,#REF!&amp;COLUMNS(总课表!$M$3:O$3)&amp;总课表!$B227,""))</f>
        <v/>
      </c>
      <c r="P227" s="47" t="str">
        <f>IF(ISERROR(FIND(#REF!,K227)),"",IF(FIND(#REF!,K227)&lt;&gt;0,#REF!&amp;COLUMNS(总课表!$M$3:P$3)&amp;总课表!$B227,""))</f>
        <v/>
      </c>
      <c r="Q227" s="47" t="str">
        <f>IF(ISERROR(FIND(#REF!,L227)),"",IF(FIND(#REF!,L227)&lt;&gt;0,#REF!&amp;COLUMNS(总课表!$M$3:Q$3)&amp;总课表!$B227,""))</f>
        <v/>
      </c>
      <c r="T227" s="48">
        <v>304</v>
      </c>
      <c r="U227" s="45" t="s">
        <v>53</v>
      </c>
      <c r="V227" s="46" t="s">
        <v>262</v>
      </c>
      <c r="W227" s="46" t="s">
        <v>267</v>
      </c>
      <c r="X227" s="46" t="s">
        <v>264</v>
      </c>
      <c r="Y227" s="46" t="s">
        <v>259</v>
      </c>
      <c r="Z227" s="46" t="s">
        <v>264</v>
      </c>
    </row>
    <row r="228" spans="1:26" ht="22.5" customHeight="1">
      <c r="A228" s="48">
        <v>304</v>
      </c>
      <c r="B228" s="45" t="s">
        <v>54</v>
      </c>
      <c r="C228" s="46" t="s">
        <v>269</v>
      </c>
      <c r="D228" s="46" t="s">
        <v>259</v>
      </c>
      <c r="E228" s="46" t="s">
        <v>269</v>
      </c>
      <c r="F228" s="46" t="s">
        <v>261</v>
      </c>
      <c r="G228" s="46" t="s">
        <v>267</v>
      </c>
      <c r="H228" s="47" t="e">
        <f>VLOOKUP($A228,#REF!,HLOOKUP(总课表!C228,#REF!,2,FALSE),FALSE)</f>
        <v>#REF!</v>
      </c>
      <c r="I228" s="47" t="e">
        <f>VLOOKUP($A228,#REF!,HLOOKUP(总课表!D228,#REF!,2,FALSE),FALSE)</f>
        <v>#REF!</v>
      </c>
      <c r="J228" s="47" t="e">
        <f>VLOOKUP($A228,#REF!,HLOOKUP(总课表!E228,#REF!,2,FALSE),FALSE)</f>
        <v>#REF!</v>
      </c>
      <c r="K228" s="47" t="e">
        <f>VLOOKUP($A228,#REF!,HLOOKUP(总课表!F228,#REF!,2,FALSE),FALSE)</f>
        <v>#REF!</v>
      </c>
      <c r="L228" s="47" t="e">
        <f>VLOOKUP($A228,#REF!,HLOOKUP(总课表!G228,#REF!,2,FALSE),FALSE)</f>
        <v>#REF!</v>
      </c>
      <c r="M228" s="47" t="str">
        <f>IF(ISERROR(FIND(#REF!,H228)),"",IF(FIND(#REF!,H228)&lt;&gt;0,#REF!&amp;COLUMNS(总课表!$M$3:M$3)&amp;总课表!$B228,""))</f>
        <v/>
      </c>
      <c r="N228" s="47" t="str">
        <f>IF(ISERROR(FIND(#REF!,I228)),"",IF(FIND(#REF!,I228)&lt;&gt;0,#REF!&amp;COLUMNS(总课表!$M$3:N$3)&amp;总课表!$B228,""))</f>
        <v/>
      </c>
      <c r="O228" s="47" t="str">
        <f>IF(ISERROR(FIND(#REF!,J228)),"",IF(FIND(#REF!,J228)&lt;&gt;0,#REF!&amp;COLUMNS(总课表!$M$3:O$3)&amp;总课表!$B228,""))</f>
        <v/>
      </c>
      <c r="P228" s="47" t="str">
        <f>IF(ISERROR(FIND(#REF!,K228)),"",IF(FIND(#REF!,K228)&lt;&gt;0,#REF!&amp;COLUMNS(总课表!$M$3:P$3)&amp;总课表!$B228,""))</f>
        <v/>
      </c>
      <c r="Q228" s="47" t="str">
        <f>IF(ISERROR(FIND(#REF!,L228)),"",IF(FIND(#REF!,L228)&lt;&gt;0,#REF!&amp;COLUMNS(总课表!$M$3:Q$3)&amp;总课表!$B228,""))</f>
        <v/>
      </c>
      <c r="T228" s="48">
        <v>304</v>
      </c>
      <c r="U228" s="45" t="s">
        <v>54</v>
      </c>
      <c r="V228" s="46" t="s">
        <v>269</v>
      </c>
      <c r="W228" s="46" t="s">
        <v>259</v>
      </c>
      <c r="X228" s="46" t="s">
        <v>269</v>
      </c>
      <c r="Y228" s="46" t="s">
        <v>261</v>
      </c>
      <c r="Z228" s="46" t="s">
        <v>267</v>
      </c>
    </row>
    <row r="229" spans="1:26" ht="22.5" customHeight="1">
      <c r="A229" s="48">
        <v>304</v>
      </c>
      <c r="B229" s="45" t="s">
        <v>55</v>
      </c>
      <c r="C229" s="46" t="s">
        <v>270</v>
      </c>
      <c r="D229" s="46" t="s">
        <v>259</v>
      </c>
      <c r="E229" s="46" t="s">
        <v>262</v>
      </c>
      <c r="F229" s="46" t="s">
        <v>266</v>
      </c>
      <c r="G229" s="46" t="s">
        <v>267</v>
      </c>
      <c r="H229" s="47" t="e">
        <f>VLOOKUP($A229,#REF!,HLOOKUP(总课表!C229,#REF!,2,FALSE),FALSE)</f>
        <v>#REF!</v>
      </c>
      <c r="I229" s="47" t="e">
        <f>VLOOKUP($A229,#REF!,HLOOKUP(总课表!D229,#REF!,2,FALSE),FALSE)</f>
        <v>#REF!</v>
      </c>
      <c r="J229" s="47" t="e">
        <f>VLOOKUP($A229,#REF!,HLOOKUP(总课表!E229,#REF!,2,FALSE),FALSE)</f>
        <v>#REF!</v>
      </c>
      <c r="K229" s="47" t="e">
        <f>VLOOKUP($A229,#REF!,HLOOKUP(总课表!F229,#REF!,2,FALSE),FALSE)</f>
        <v>#REF!</v>
      </c>
      <c r="L229" s="47" t="e">
        <f>VLOOKUP($A229,#REF!,HLOOKUP(总课表!G229,#REF!,2,FALSE),FALSE)</f>
        <v>#REF!</v>
      </c>
      <c r="M229" s="47" t="str">
        <f>IF(ISERROR(FIND(#REF!,H229)),"",IF(FIND(#REF!,H229)&lt;&gt;0,#REF!&amp;COLUMNS(总课表!$M$3:M$3)&amp;总课表!$B229,""))</f>
        <v/>
      </c>
      <c r="N229" s="47" t="str">
        <f>IF(ISERROR(FIND(#REF!,I229)),"",IF(FIND(#REF!,I229)&lt;&gt;0,#REF!&amp;COLUMNS(总课表!$M$3:N$3)&amp;总课表!$B229,""))</f>
        <v/>
      </c>
      <c r="O229" s="47" t="str">
        <f>IF(ISERROR(FIND(#REF!,J229)),"",IF(FIND(#REF!,J229)&lt;&gt;0,#REF!&amp;COLUMNS(总课表!$M$3:O$3)&amp;总课表!$B229,""))</f>
        <v/>
      </c>
      <c r="P229" s="47" t="str">
        <f>IF(ISERROR(FIND(#REF!,K229)),"",IF(FIND(#REF!,K229)&lt;&gt;0,#REF!&amp;COLUMNS(总课表!$M$3:P$3)&amp;总课表!$B229,""))</f>
        <v/>
      </c>
      <c r="Q229" s="47" t="str">
        <f>IF(ISERROR(FIND(#REF!,L229)),"",IF(FIND(#REF!,L229)&lt;&gt;0,#REF!&amp;COLUMNS(总课表!$M$3:Q$3)&amp;总课表!$B229,""))</f>
        <v/>
      </c>
      <c r="T229" s="48">
        <v>304</v>
      </c>
      <c r="U229" s="45" t="s">
        <v>55</v>
      </c>
      <c r="V229" s="46" t="s">
        <v>270</v>
      </c>
      <c r="W229" s="46" t="s">
        <v>259</v>
      </c>
      <c r="X229" s="46" t="s">
        <v>262</v>
      </c>
      <c r="Y229" s="46" t="s">
        <v>266</v>
      </c>
      <c r="Z229" s="46" t="s">
        <v>267</v>
      </c>
    </row>
    <row r="230" spans="1:26" ht="22.5" customHeight="1">
      <c r="A230" s="48">
        <v>304</v>
      </c>
      <c r="B230" s="45" t="s">
        <v>56</v>
      </c>
      <c r="C230" s="46" t="s">
        <v>261</v>
      </c>
      <c r="D230" s="46" t="s">
        <v>259</v>
      </c>
      <c r="E230" s="46" t="s">
        <v>262</v>
      </c>
      <c r="F230" s="46" t="s">
        <v>266</v>
      </c>
      <c r="G230" s="46" t="s">
        <v>267</v>
      </c>
      <c r="H230" s="47" t="e">
        <f>VLOOKUP($A230,#REF!,HLOOKUP(总课表!C230,#REF!,2,FALSE),FALSE)</f>
        <v>#REF!</v>
      </c>
      <c r="I230" s="47" t="e">
        <f>VLOOKUP($A230,#REF!,HLOOKUP(总课表!D230,#REF!,2,FALSE),FALSE)</f>
        <v>#REF!</v>
      </c>
      <c r="J230" s="47" t="e">
        <f>VLOOKUP($A230,#REF!,HLOOKUP(总课表!E230,#REF!,2,FALSE),FALSE)</f>
        <v>#REF!</v>
      </c>
      <c r="K230" s="47" t="e">
        <f>VLOOKUP($A230,#REF!,HLOOKUP(总课表!F230,#REF!,2,FALSE),FALSE)</f>
        <v>#REF!</v>
      </c>
      <c r="L230" s="47" t="e">
        <f>VLOOKUP($A230,#REF!,HLOOKUP(总课表!G230,#REF!,2,FALSE),FALSE)</f>
        <v>#REF!</v>
      </c>
      <c r="M230" s="47" t="str">
        <f>IF(ISERROR(FIND(#REF!,H230)),"",IF(FIND(#REF!,H230)&lt;&gt;0,#REF!&amp;COLUMNS(总课表!$M$3:M$3)&amp;总课表!$B230,""))</f>
        <v/>
      </c>
      <c r="N230" s="47" t="str">
        <f>IF(ISERROR(FIND(#REF!,I230)),"",IF(FIND(#REF!,I230)&lt;&gt;0,#REF!&amp;COLUMNS(总课表!$M$3:N$3)&amp;总课表!$B230,""))</f>
        <v/>
      </c>
      <c r="O230" s="47" t="str">
        <f>IF(ISERROR(FIND(#REF!,J230)),"",IF(FIND(#REF!,J230)&lt;&gt;0,#REF!&amp;COLUMNS(总课表!$M$3:O$3)&amp;总课表!$B230,""))</f>
        <v/>
      </c>
      <c r="P230" s="47" t="str">
        <f>IF(ISERROR(FIND(#REF!,K230)),"",IF(FIND(#REF!,K230)&lt;&gt;0,#REF!&amp;COLUMNS(总课表!$M$3:P$3)&amp;总课表!$B230,""))</f>
        <v/>
      </c>
      <c r="Q230" s="47" t="str">
        <f>IF(ISERROR(FIND(#REF!,L230)),"",IF(FIND(#REF!,L230)&lt;&gt;0,#REF!&amp;COLUMNS(总课表!$M$3:Q$3)&amp;总课表!$B230,""))</f>
        <v/>
      </c>
      <c r="T230" s="48">
        <v>304</v>
      </c>
      <c r="U230" s="45" t="s">
        <v>56</v>
      </c>
      <c r="V230" s="46" t="s">
        <v>261</v>
      </c>
      <c r="W230" s="46" t="s">
        <v>259</v>
      </c>
      <c r="X230" s="46" t="s">
        <v>262</v>
      </c>
      <c r="Y230" s="46" t="s">
        <v>266</v>
      </c>
      <c r="Z230" s="46" t="s">
        <v>267</v>
      </c>
    </row>
    <row r="231" spans="1:26" ht="22.5" customHeight="1">
      <c r="A231" s="48"/>
      <c r="B231" s="49"/>
      <c r="C231" s="50"/>
      <c r="D231" s="50"/>
      <c r="E231" s="50"/>
      <c r="F231" s="50"/>
      <c r="G231" s="51">
        <v>44172</v>
      </c>
      <c r="H231" s="52"/>
      <c r="I231" s="47"/>
      <c r="J231" s="47"/>
      <c r="K231" s="47"/>
      <c r="L231" s="47"/>
      <c r="M231" s="47"/>
      <c r="N231" s="47"/>
      <c r="O231" s="47"/>
      <c r="P231" s="47"/>
      <c r="Q231" s="47"/>
      <c r="T231" s="48"/>
      <c r="U231" s="49"/>
      <c r="V231" s="50"/>
      <c r="W231" s="50"/>
      <c r="X231" s="50"/>
      <c r="Y231" s="50"/>
      <c r="Z231" s="51">
        <v>44172</v>
      </c>
    </row>
    <row r="232" spans="1:26" ht="22.5" customHeight="1">
      <c r="A232" s="48"/>
      <c r="B232" s="49"/>
      <c r="C232" s="50"/>
      <c r="D232" s="50"/>
      <c r="E232" s="50"/>
      <c r="F232" s="50"/>
      <c r="G232" s="50"/>
      <c r="H232" s="52"/>
      <c r="I232" s="47"/>
      <c r="J232" s="47"/>
      <c r="K232" s="47"/>
      <c r="L232" s="47"/>
      <c r="M232" s="47"/>
      <c r="N232" s="47"/>
      <c r="O232" s="47"/>
      <c r="P232" s="47"/>
      <c r="Q232" s="47"/>
      <c r="T232" s="48"/>
      <c r="U232" s="49"/>
      <c r="V232" s="50"/>
      <c r="W232" s="50"/>
      <c r="X232" s="50"/>
      <c r="Y232" s="50"/>
      <c r="Z232" s="50"/>
    </row>
    <row r="233" spans="1:26" ht="22.5" customHeight="1">
      <c r="A233" s="48"/>
      <c r="B233" s="49"/>
      <c r="C233" s="50"/>
      <c r="D233" s="50"/>
      <c r="E233" s="50"/>
      <c r="F233" s="50"/>
      <c r="G233" s="50"/>
      <c r="H233" s="52"/>
      <c r="I233" s="47"/>
      <c r="J233" s="47"/>
      <c r="K233" s="47"/>
      <c r="L233" s="47"/>
      <c r="M233" s="47"/>
      <c r="N233" s="47"/>
      <c r="O233" s="47"/>
      <c r="P233" s="47"/>
      <c r="Q233" s="47"/>
      <c r="T233" s="48"/>
      <c r="U233" s="49"/>
      <c r="V233" s="50"/>
      <c r="W233" s="50"/>
      <c r="X233" s="50"/>
      <c r="Y233" s="50"/>
      <c r="Z233" s="50"/>
    </row>
    <row r="234" spans="1:26" ht="22.5" customHeight="1">
      <c r="A234" s="48"/>
      <c r="H234" s="52"/>
      <c r="I234" s="47"/>
      <c r="J234" s="47"/>
      <c r="K234" s="47"/>
      <c r="L234" s="47"/>
      <c r="M234" s="47"/>
      <c r="N234" s="47"/>
      <c r="O234" s="47"/>
      <c r="P234" s="47"/>
      <c r="Q234" s="47"/>
      <c r="T234" s="48"/>
    </row>
    <row r="235" spans="1:26" ht="22.5" customHeight="1">
      <c r="A235" s="48"/>
      <c r="B235" s="103" t="s">
        <v>314</v>
      </c>
      <c r="C235" s="103"/>
      <c r="D235" s="103"/>
      <c r="E235" s="103"/>
      <c r="F235" s="103"/>
      <c r="G235" s="103"/>
      <c r="H235" s="52"/>
      <c r="I235" s="47"/>
      <c r="J235" s="47"/>
      <c r="K235" s="47"/>
      <c r="L235" s="47"/>
      <c r="M235" s="47"/>
      <c r="N235" s="47"/>
      <c r="O235" s="47"/>
      <c r="P235" s="47"/>
      <c r="Q235" s="47"/>
      <c r="T235" s="48"/>
      <c r="U235" s="102" t="s">
        <v>315</v>
      </c>
      <c r="V235" s="103"/>
      <c r="W235" s="103"/>
      <c r="X235" s="103"/>
      <c r="Y235" s="103"/>
      <c r="Z235" s="103"/>
    </row>
    <row r="236" spans="1:26" ht="22.5" customHeight="1">
      <c r="A236" s="48"/>
      <c r="B236" s="40" t="s">
        <v>39</v>
      </c>
      <c r="C236" s="41" t="s">
        <v>40</v>
      </c>
      <c r="D236" s="41" t="s">
        <v>41</v>
      </c>
      <c r="E236" s="41" t="s">
        <v>42</v>
      </c>
      <c r="F236" s="41" t="s">
        <v>43</v>
      </c>
      <c r="G236" s="41" t="s">
        <v>44</v>
      </c>
      <c r="H236" s="52"/>
      <c r="I236" s="47"/>
      <c r="J236" s="47"/>
      <c r="K236" s="47"/>
      <c r="L236" s="47"/>
      <c r="M236" s="47"/>
      <c r="N236" s="47"/>
      <c r="O236" s="47"/>
      <c r="P236" s="47"/>
      <c r="Q236" s="47"/>
      <c r="T236" s="48"/>
      <c r="U236" s="53" t="s">
        <v>39</v>
      </c>
      <c r="V236" s="41" t="s">
        <v>40</v>
      </c>
      <c r="W236" s="41" t="s">
        <v>41</v>
      </c>
      <c r="X236" s="41" t="s">
        <v>42</v>
      </c>
      <c r="Y236" s="41" t="s">
        <v>43</v>
      </c>
      <c r="Z236" s="41" t="s">
        <v>44</v>
      </c>
    </row>
    <row r="237" spans="1:26" ht="22.5" customHeight="1">
      <c r="A237" s="48">
        <v>305</v>
      </c>
      <c r="B237" s="45" t="s">
        <v>45</v>
      </c>
      <c r="C237" s="55" t="s">
        <v>262</v>
      </c>
      <c r="D237" s="55" t="s">
        <v>267</v>
      </c>
      <c r="E237" s="55" t="s">
        <v>264</v>
      </c>
      <c r="F237" s="55" t="s">
        <v>259</v>
      </c>
      <c r="G237" s="55" t="s">
        <v>261</v>
      </c>
      <c r="H237" s="47" t="e">
        <f>VLOOKUP($A237,#REF!,HLOOKUP(总课表!C237,#REF!,2,FALSE),FALSE)</f>
        <v>#REF!</v>
      </c>
      <c r="I237" s="47" t="e">
        <f>VLOOKUP($A237,#REF!,HLOOKUP(总课表!D237,#REF!,2,FALSE),FALSE)</f>
        <v>#REF!</v>
      </c>
      <c r="J237" s="47" t="e">
        <f>VLOOKUP($A237,#REF!,HLOOKUP(总课表!E237,#REF!,2,FALSE),FALSE)</f>
        <v>#REF!</v>
      </c>
      <c r="K237" s="47" t="e">
        <f>VLOOKUP($A237,#REF!,HLOOKUP(总课表!F237,#REF!,2,FALSE),FALSE)</f>
        <v>#REF!</v>
      </c>
      <c r="L237" s="47" t="e">
        <f>VLOOKUP($A237,#REF!,HLOOKUP(总课表!G237,#REF!,2,FALSE),FALSE)</f>
        <v>#REF!</v>
      </c>
      <c r="M237" s="47" t="str">
        <f>IF(ISERROR(FIND(#REF!,H237)),"",IF(FIND(#REF!,H237)&lt;&gt;0,#REF!&amp;COLUMNS(总课表!$M$3:M$3)&amp;总课表!$B237,""))</f>
        <v/>
      </c>
      <c r="N237" s="47" t="str">
        <f>IF(ISERROR(FIND(#REF!,I237)),"",IF(FIND(#REF!,I237)&lt;&gt;0,#REF!&amp;COLUMNS(总课表!$M$3:N$3)&amp;总课表!$B237,""))</f>
        <v/>
      </c>
      <c r="O237" s="47" t="str">
        <f>IF(ISERROR(FIND(#REF!,J237)),"",IF(FIND(#REF!,J237)&lt;&gt;0,#REF!&amp;COLUMNS(总课表!$M$3:O$3)&amp;总课表!$B237,""))</f>
        <v/>
      </c>
      <c r="P237" s="47" t="str">
        <f>IF(ISERROR(FIND(#REF!,K237)),"",IF(FIND(#REF!,K237)&lt;&gt;0,#REF!&amp;COLUMNS(总课表!$M$3:P$3)&amp;总课表!$B237,""))</f>
        <v/>
      </c>
      <c r="Q237" s="47" t="str">
        <f>IF(ISERROR(FIND(#REF!,L237)),"",IF(FIND(#REF!,L237)&lt;&gt;0,#REF!&amp;COLUMNS(总课表!$M$3:Q$3)&amp;总课表!$B237,""))</f>
        <v/>
      </c>
      <c r="T237" s="48">
        <v>305</v>
      </c>
      <c r="U237" s="45" t="s">
        <v>45</v>
      </c>
      <c r="V237" s="55" t="s">
        <v>262</v>
      </c>
      <c r="W237" s="55" t="s">
        <v>267</v>
      </c>
      <c r="X237" s="55" t="s">
        <v>264</v>
      </c>
      <c r="Y237" s="55" t="s">
        <v>259</v>
      </c>
      <c r="Z237" s="55" t="s">
        <v>261</v>
      </c>
    </row>
    <row r="238" spans="1:26" ht="22.5" customHeight="1">
      <c r="A238" s="48">
        <v>305</v>
      </c>
      <c r="B238" s="45" t="s">
        <v>46</v>
      </c>
      <c r="C238" s="46" t="s">
        <v>262</v>
      </c>
      <c r="D238" s="46" t="s">
        <v>267</v>
      </c>
      <c r="E238" s="46" t="s">
        <v>259</v>
      </c>
      <c r="F238" s="46" t="s">
        <v>259</v>
      </c>
      <c r="G238" s="46" t="s">
        <v>267</v>
      </c>
      <c r="H238" s="47" t="e">
        <f>VLOOKUP($A238,#REF!,HLOOKUP(总课表!C238,#REF!,2,FALSE),FALSE)</f>
        <v>#REF!</v>
      </c>
      <c r="I238" s="47" t="e">
        <f>VLOOKUP($A238,#REF!,HLOOKUP(总课表!D238,#REF!,2,FALSE),FALSE)</f>
        <v>#REF!</v>
      </c>
      <c r="J238" s="47" t="e">
        <f>VLOOKUP($A238,#REF!,HLOOKUP(总课表!E238,#REF!,2,FALSE),FALSE)</f>
        <v>#REF!</v>
      </c>
      <c r="K238" s="47" t="e">
        <f>VLOOKUP($A238,#REF!,HLOOKUP(总课表!F238,#REF!,2,FALSE),FALSE)</f>
        <v>#REF!</v>
      </c>
      <c r="L238" s="47" t="e">
        <f>VLOOKUP($A238,#REF!,HLOOKUP(总课表!G238,#REF!,2,FALSE),FALSE)</f>
        <v>#REF!</v>
      </c>
      <c r="M238" s="47" t="str">
        <f>IF(ISERROR(FIND(#REF!,H238)),"",IF(FIND(#REF!,H238)&lt;&gt;0,#REF!&amp;COLUMNS(总课表!$M$3:M$3)&amp;总课表!$B238,""))</f>
        <v/>
      </c>
      <c r="N238" s="47" t="str">
        <f>IF(ISERROR(FIND(#REF!,I238)),"",IF(FIND(#REF!,I238)&lt;&gt;0,#REF!&amp;COLUMNS(总课表!$M$3:N$3)&amp;总课表!$B238,""))</f>
        <v/>
      </c>
      <c r="O238" s="47" t="str">
        <f>IF(ISERROR(FIND(#REF!,J238)),"",IF(FIND(#REF!,J238)&lt;&gt;0,#REF!&amp;COLUMNS(总课表!$M$3:O$3)&amp;总课表!$B238,""))</f>
        <v/>
      </c>
      <c r="P238" s="47" t="str">
        <f>IF(ISERROR(FIND(#REF!,K238)),"",IF(FIND(#REF!,K238)&lt;&gt;0,#REF!&amp;COLUMNS(总课表!$M$3:P$3)&amp;总课表!$B238,""))</f>
        <v/>
      </c>
      <c r="Q238" s="47" t="str">
        <f>IF(ISERROR(FIND(#REF!,L238)),"",IF(FIND(#REF!,L238)&lt;&gt;0,#REF!&amp;COLUMNS(总课表!$M$3:Q$3)&amp;总课表!$B238,""))</f>
        <v/>
      </c>
      <c r="T238" s="48">
        <v>305</v>
      </c>
      <c r="U238" s="45" t="s">
        <v>46</v>
      </c>
      <c r="V238" s="46" t="s">
        <v>262</v>
      </c>
      <c r="W238" s="46" t="s">
        <v>267</v>
      </c>
      <c r="X238" s="46" t="s">
        <v>259</v>
      </c>
      <c r="Y238" s="46" t="s">
        <v>259</v>
      </c>
      <c r="Z238" s="46" t="s">
        <v>267</v>
      </c>
    </row>
    <row r="239" spans="1:26" ht="22.5" customHeight="1">
      <c r="A239" s="48">
        <v>305</v>
      </c>
      <c r="B239" s="45" t="s">
        <v>47</v>
      </c>
      <c r="C239" s="46" t="s">
        <v>264</v>
      </c>
      <c r="D239" s="46" t="s">
        <v>266</v>
      </c>
      <c r="E239" s="46" t="s">
        <v>259</v>
      </c>
      <c r="F239" s="46" t="s">
        <v>259</v>
      </c>
      <c r="G239" s="46" t="s">
        <v>267</v>
      </c>
      <c r="H239" s="47" t="e">
        <f>VLOOKUP($A239,#REF!,HLOOKUP(总课表!C239,#REF!,2,FALSE),FALSE)</f>
        <v>#REF!</v>
      </c>
      <c r="I239" s="47" t="e">
        <f>VLOOKUP($A239,#REF!,HLOOKUP(总课表!D239,#REF!,2,FALSE),FALSE)</f>
        <v>#REF!</v>
      </c>
      <c r="J239" s="47" t="e">
        <f>VLOOKUP($A239,#REF!,HLOOKUP(总课表!E239,#REF!,2,FALSE),FALSE)</f>
        <v>#REF!</v>
      </c>
      <c r="K239" s="47" t="e">
        <f>VLOOKUP($A239,#REF!,HLOOKUP(总课表!F239,#REF!,2,FALSE),FALSE)</f>
        <v>#REF!</v>
      </c>
      <c r="L239" s="47" t="e">
        <f>VLOOKUP($A239,#REF!,HLOOKUP(总课表!G239,#REF!,2,FALSE),FALSE)</f>
        <v>#REF!</v>
      </c>
      <c r="M239" s="47" t="str">
        <f>IF(ISERROR(FIND(#REF!,H239)),"",IF(FIND(#REF!,H239)&lt;&gt;0,#REF!&amp;COLUMNS(总课表!$M$3:M$3)&amp;总课表!$B239,""))</f>
        <v/>
      </c>
      <c r="N239" s="47" t="str">
        <f>IF(ISERROR(FIND(#REF!,I239)),"",IF(FIND(#REF!,I239)&lt;&gt;0,#REF!&amp;COLUMNS(总课表!$M$3:N$3)&amp;总课表!$B239,""))</f>
        <v/>
      </c>
      <c r="O239" s="47" t="str">
        <f>IF(ISERROR(FIND(#REF!,J239)),"",IF(FIND(#REF!,J239)&lt;&gt;0,#REF!&amp;COLUMNS(总课表!$M$3:O$3)&amp;总课表!$B239,""))</f>
        <v/>
      </c>
      <c r="P239" s="47" t="str">
        <f>IF(ISERROR(FIND(#REF!,K239)),"",IF(FIND(#REF!,K239)&lt;&gt;0,#REF!&amp;COLUMNS(总课表!$M$3:P$3)&amp;总课表!$B239,""))</f>
        <v/>
      </c>
      <c r="Q239" s="47" t="str">
        <f>IF(ISERROR(FIND(#REF!,L239)),"",IF(FIND(#REF!,L239)&lt;&gt;0,#REF!&amp;COLUMNS(总课表!$M$3:Q$3)&amp;总课表!$B239,""))</f>
        <v/>
      </c>
      <c r="T239" s="48">
        <v>305</v>
      </c>
      <c r="U239" s="45" t="s">
        <v>47</v>
      </c>
      <c r="V239" s="46" t="s">
        <v>264</v>
      </c>
      <c r="W239" s="46" t="s">
        <v>266</v>
      </c>
      <c r="X239" s="46" t="s">
        <v>259</v>
      </c>
      <c r="Y239" s="46" t="s">
        <v>259</v>
      </c>
      <c r="Z239" s="46" t="s">
        <v>267</v>
      </c>
    </row>
    <row r="240" spans="1:26" ht="22.5" customHeight="1">
      <c r="A240" s="48">
        <v>305</v>
      </c>
      <c r="B240" s="45" t="s">
        <v>48</v>
      </c>
      <c r="C240" s="46" t="s">
        <v>259</v>
      </c>
      <c r="D240" s="46" t="s">
        <v>264</v>
      </c>
      <c r="E240" s="46" t="s">
        <v>266</v>
      </c>
      <c r="F240" s="46" t="s">
        <v>267</v>
      </c>
      <c r="G240" s="46" t="s">
        <v>262</v>
      </c>
      <c r="H240" s="47" t="e">
        <f>VLOOKUP($A240,#REF!,HLOOKUP(总课表!C240,#REF!,2,FALSE),FALSE)</f>
        <v>#REF!</v>
      </c>
      <c r="I240" s="47" t="e">
        <f>VLOOKUP($A240,#REF!,HLOOKUP(总课表!D240,#REF!,2,FALSE),FALSE)</f>
        <v>#REF!</v>
      </c>
      <c r="J240" s="47" t="e">
        <f>VLOOKUP($A240,#REF!,HLOOKUP(总课表!E240,#REF!,2,FALSE),FALSE)</f>
        <v>#REF!</v>
      </c>
      <c r="K240" s="47" t="e">
        <f>VLOOKUP($A240,#REF!,HLOOKUP(总课表!F240,#REF!,2,FALSE),FALSE)</f>
        <v>#REF!</v>
      </c>
      <c r="L240" s="47" t="e">
        <f>VLOOKUP($A240,#REF!,HLOOKUP(总课表!G240,#REF!,2,FALSE),FALSE)</f>
        <v>#REF!</v>
      </c>
      <c r="M240" s="47" t="str">
        <f>IF(ISERROR(FIND(#REF!,H240)),"",IF(FIND(#REF!,H240)&lt;&gt;0,#REF!&amp;COLUMNS(总课表!$M$3:M$3)&amp;总课表!$B240,""))</f>
        <v/>
      </c>
      <c r="N240" s="47" t="str">
        <f>IF(ISERROR(FIND(#REF!,I240)),"",IF(FIND(#REF!,I240)&lt;&gt;0,#REF!&amp;COLUMNS(总课表!$M$3:N$3)&amp;总课表!$B240,""))</f>
        <v/>
      </c>
      <c r="O240" s="47" t="str">
        <f>IF(ISERROR(FIND(#REF!,J240)),"",IF(FIND(#REF!,J240)&lt;&gt;0,#REF!&amp;COLUMNS(总课表!$M$3:O$3)&amp;总课表!$B240,""))</f>
        <v/>
      </c>
      <c r="P240" s="47" t="str">
        <f>IF(ISERROR(FIND(#REF!,K240)),"",IF(FIND(#REF!,K240)&lt;&gt;0,#REF!&amp;COLUMNS(总课表!$M$3:P$3)&amp;总课表!$B240,""))</f>
        <v/>
      </c>
      <c r="Q240" s="47" t="str">
        <f>IF(ISERROR(FIND(#REF!,L240)),"",IF(FIND(#REF!,L240)&lt;&gt;0,#REF!&amp;COLUMNS(总课表!$M$3:Q$3)&amp;总课表!$B240,""))</f>
        <v/>
      </c>
      <c r="T240" s="48">
        <v>305</v>
      </c>
      <c r="U240" s="45" t="s">
        <v>48</v>
      </c>
      <c r="V240" s="46" t="s">
        <v>259</v>
      </c>
      <c r="W240" s="46" t="s">
        <v>264</v>
      </c>
      <c r="X240" s="46" t="s">
        <v>266</v>
      </c>
      <c r="Y240" s="46" t="s">
        <v>267</v>
      </c>
      <c r="Z240" s="46" t="s">
        <v>262</v>
      </c>
    </row>
    <row r="241" spans="1:26" ht="22.5" customHeight="1">
      <c r="A241" s="48">
        <v>305</v>
      </c>
      <c r="B241" s="45" t="s">
        <v>50</v>
      </c>
      <c r="C241" s="46" t="s">
        <v>259</v>
      </c>
      <c r="D241" s="46" t="s">
        <v>261</v>
      </c>
      <c r="E241" s="46" t="s">
        <v>266</v>
      </c>
      <c r="F241" s="46" t="s">
        <v>267</v>
      </c>
      <c r="G241" s="46" t="s">
        <v>262</v>
      </c>
      <c r="H241" s="47" t="e">
        <f>VLOOKUP($A241,#REF!,HLOOKUP(总课表!C241,#REF!,2,FALSE),FALSE)</f>
        <v>#REF!</v>
      </c>
      <c r="I241" s="47" t="e">
        <f>VLOOKUP($A241,#REF!,HLOOKUP(总课表!D241,#REF!,2,FALSE),FALSE)</f>
        <v>#REF!</v>
      </c>
      <c r="J241" s="47" t="e">
        <f>VLOOKUP($A241,#REF!,HLOOKUP(总课表!E241,#REF!,2,FALSE),FALSE)</f>
        <v>#REF!</v>
      </c>
      <c r="K241" s="47" t="e">
        <f>VLOOKUP($A241,#REF!,HLOOKUP(总课表!F241,#REF!,2,FALSE),FALSE)</f>
        <v>#REF!</v>
      </c>
      <c r="L241" s="47" t="e">
        <f>VLOOKUP($A241,#REF!,HLOOKUP(总课表!G241,#REF!,2,FALSE),FALSE)</f>
        <v>#REF!</v>
      </c>
      <c r="M241" s="47" t="str">
        <f>IF(ISERROR(FIND(#REF!,H241)),"",IF(FIND(#REF!,H241)&lt;&gt;0,#REF!&amp;COLUMNS(总课表!$M$3:M$3)&amp;总课表!$B241,""))</f>
        <v/>
      </c>
      <c r="N241" s="47" t="str">
        <f>IF(ISERROR(FIND(#REF!,I241)),"",IF(FIND(#REF!,I241)&lt;&gt;0,#REF!&amp;COLUMNS(总课表!$M$3:N$3)&amp;总课表!$B241,""))</f>
        <v/>
      </c>
      <c r="O241" s="47" t="str">
        <f>IF(ISERROR(FIND(#REF!,J241)),"",IF(FIND(#REF!,J241)&lt;&gt;0,#REF!&amp;COLUMNS(总课表!$M$3:O$3)&amp;总课表!$B241,""))</f>
        <v/>
      </c>
      <c r="P241" s="47" t="str">
        <f>IF(ISERROR(FIND(#REF!,K241)),"",IF(FIND(#REF!,K241)&lt;&gt;0,#REF!&amp;COLUMNS(总课表!$M$3:P$3)&amp;总课表!$B241,""))</f>
        <v/>
      </c>
      <c r="Q241" s="47" t="str">
        <f>IF(ISERROR(FIND(#REF!,L241)),"",IF(FIND(#REF!,L241)&lt;&gt;0,#REF!&amp;COLUMNS(总课表!$M$3:Q$3)&amp;总课表!$B241,""))</f>
        <v/>
      </c>
      <c r="T241" s="48">
        <v>305</v>
      </c>
      <c r="U241" s="45" t="s">
        <v>50</v>
      </c>
      <c r="V241" s="46" t="s">
        <v>259</v>
      </c>
      <c r="W241" s="46" t="s">
        <v>261</v>
      </c>
      <c r="X241" s="46" t="s">
        <v>266</v>
      </c>
      <c r="Y241" s="46" t="s">
        <v>267</v>
      </c>
      <c r="Z241" s="46" t="s">
        <v>262</v>
      </c>
    </row>
    <row r="242" spans="1:26" ht="22.5" customHeight="1">
      <c r="A242" s="48">
        <v>305</v>
      </c>
      <c r="B242" s="45" t="s">
        <v>52</v>
      </c>
      <c r="C242" s="46" t="s">
        <v>267</v>
      </c>
      <c r="D242" s="46" t="s">
        <v>269</v>
      </c>
      <c r="E242" s="46" t="s">
        <v>261</v>
      </c>
      <c r="F242" s="46" t="s">
        <v>262</v>
      </c>
      <c r="G242" s="46" t="s">
        <v>266</v>
      </c>
      <c r="H242" s="47" t="e">
        <f>VLOOKUP($A242,#REF!,HLOOKUP(总课表!C242,#REF!,2,FALSE),FALSE)</f>
        <v>#REF!</v>
      </c>
      <c r="I242" s="47" t="e">
        <f>VLOOKUP($A242,#REF!,HLOOKUP(总课表!D242,#REF!,2,FALSE),FALSE)</f>
        <v>#REF!</v>
      </c>
      <c r="J242" s="47" t="e">
        <f>VLOOKUP($A242,#REF!,HLOOKUP(总课表!E242,#REF!,2,FALSE),FALSE)</f>
        <v>#REF!</v>
      </c>
      <c r="K242" s="47" t="e">
        <f>VLOOKUP($A242,#REF!,HLOOKUP(总课表!F242,#REF!,2,FALSE),FALSE)</f>
        <v>#REF!</v>
      </c>
      <c r="L242" s="47" t="e">
        <f>VLOOKUP($A242,#REF!,HLOOKUP(总课表!G242,#REF!,2,FALSE),FALSE)</f>
        <v>#REF!</v>
      </c>
      <c r="M242" s="47" t="str">
        <f>IF(ISERROR(FIND(#REF!,H242)),"",IF(FIND(#REF!,H242)&lt;&gt;0,#REF!&amp;COLUMNS(总课表!$M$3:M$3)&amp;总课表!$B242,""))</f>
        <v/>
      </c>
      <c r="N242" s="47" t="str">
        <f>IF(ISERROR(FIND(#REF!,I242)),"",IF(FIND(#REF!,I242)&lt;&gt;0,#REF!&amp;COLUMNS(总课表!$M$3:N$3)&amp;总课表!$B242,""))</f>
        <v/>
      </c>
      <c r="O242" s="47" t="str">
        <f>IF(ISERROR(FIND(#REF!,J242)),"",IF(FIND(#REF!,J242)&lt;&gt;0,#REF!&amp;COLUMNS(总课表!$M$3:O$3)&amp;总课表!$B242,""))</f>
        <v/>
      </c>
      <c r="P242" s="47" t="str">
        <f>IF(ISERROR(FIND(#REF!,K242)),"",IF(FIND(#REF!,K242)&lt;&gt;0,#REF!&amp;COLUMNS(总课表!$M$3:P$3)&amp;总课表!$B242,""))</f>
        <v/>
      </c>
      <c r="Q242" s="47" t="str">
        <f>IF(ISERROR(FIND(#REF!,L242)),"",IF(FIND(#REF!,L242)&lt;&gt;0,#REF!&amp;COLUMNS(总课表!$M$3:Q$3)&amp;总课表!$B242,""))</f>
        <v/>
      </c>
      <c r="T242" s="48">
        <v>305</v>
      </c>
      <c r="U242" s="45" t="s">
        <v>52</v>
      </c>
      <c r="V242" s="46" t="s">
        <v>267</v>
      </c>
      <c r="W242" s="46" t="s">
        <v>269</v>
      </c>
      <c r="X242" s="46" t="s">
        <v>261</v>
      </c>
      <c r="Y242" s="46" t="s">
        <v>262</v>
      </c>
      <c r="Z242" s="46" t="s">
        <v>266</v>
      </c>
    </row>
    <row r="243" spans="1:26" ht="22.5" customHeight="1">
      <c r="A243" s="48">
        <v>305</v>
      </c>
      <c r="B243" s="45" t="s">
        <v>53</v>
      </c>
      <c r="C243" s="46" t="s">
        <v>261</v>
      </c>
      <c r="D243" s="46" t="s">
        <v>262</v>
      </c>
      <c r="E243" s="46" t="s">
        <v>267</v>
      </c>
      <c r="F243" s="46" t="s">
        <v>262</v>
      </c>
      <c r="G243" s="46" t="s">
        <v>264</v>
      </c>
      <c r="H243" s="47" t="e">
        <f>VLOOKUP($A243,#REF!,HLOOKUP(总课表!C243,#REF!,2,FALSE),FALSE)</f>
        <v>#REF!</v>
      </c>
      <c r="I243" s="47" t="e">
        <f>VLOOKUP($A243,#REF!,HLOOKUP(总课表!D243,#REF!,2,FALSE),FALSE)</f>
        <v>#REF!</v>
      </c>
      <c r="J243" s="47" t="e">
        <f>VLOOKUP($A243,#REF!,HLOOKUP(总课表!E243,#REF!,2,FALSE),FALSE)</f>
        <v>#REF!</v>
      </c>
      <c r="K243" s="47" t="e">
        <f>VLOOKUP($A243,#REF!,HLOOKUP(总课表!F243,#REF!,2,FALSE),FALSE)</f>
        <v>#REF!</v>
      </c>
      <c r="L243" s="47" t="e">
        <f>VLOOKUP($A243,#REF!,HLOOKUP(总课表!G243,#REF!,2,FALSE),FALSE)</f>
        <v>#REF!</v>
      </c>
      <c r="M243" s="47" t="str">
        <f>IF(ISERROR(FIND(#REF!,H243)),"",IF(FIND(#REF!,H243)&lt;&gt;0,#REF!&amp;COLUMNS(总课表!$M$3:M$3)&amp;总课表!$B243,""))</f>
        <v/>
      </c>
      <c r="N243" s="47" t="str">
        <f>IF(ISERROR(FIND(#REF!,I243)),"",IF(FIND(#REF!,I243)&lt;&gt;0,#REF!&amp;COLUMNS(总课表!$M$3:N$3)&amp;总课表!$B243,""))</f>
        <v/>
      </c>
      <c r="O243" s="47" t="str">
        <f>IF(ISERROR(FIND(#REF!,J243)),"",IF(FIND(#REF!,J243)&lt;&gt;0,#REF!&amp;COLUMNS(总课表!$M$3:O$3)&amp;总课表!$B243,""))</f>
        <v/>
      </c>
      <c r="P243" s="47" t="str">
        <f>IF(ISERROR(FIND(#REF!,K243)),"",IF(FIND(#REF!,K243)&lt;&gt;0,#REF!&amp;COLUMNS(总课表!$M$3:P$3)&amp;总课表!$B243,""))</f>
        <v/>
      </c>
      <c r="Q243" s="47" t="str">
        <f>IF(ISERROR(FIND(#REF!,L243)),"",IF(FIND(#REF!,L243)&lt;&gt;0,#REF!&amp;COLUMNS(总课表!$M$3:Q$3)&amp;总课表!$B243,""))</f>
        <v/>
      </c>
      <c r="T243" s="48">
        <v>305</v>
      </c>
      <c r="U243" s="45" t="s">
        <v>53</v>
      </c>
      <c r="V243" s="46" t="s">
        <v>261</v>
      </c>
      <c r="W243" s="46" t="s">
        <v>262</v>
      </c>
      <c r="X243" s="46" t="s">
        <v>267</v>
      </c>
      <c r="Y243" s="46" t="s">
        <v>262</v>
      </c>
      <c r="Z243" s="46" t="s">
        <v>264</v>
      </c>
    </row>
    <row r="244" spans="1:26" ht="22.5" customHeight="1">
      <c r="A244" s="48">
        <v>305</v>
      </c>
      <c r="B244" s="45" t="s">
        <v>54</v>
      </c>
      <c r="C244" s="46" t="s">
        <v>266</v>
      </c>
      <c r="D244" s="46" t="s">
        <v>262</v>
      </c>
      <c r="E244" s="46" t="s">
        <v>267</v>
      </c>
      <c r="F244" s="46" t="s">
        <v>264</v>
      </c>
      <c r="G244" s="46" t="s">
        <v>259</v>
      </c>
      <c r="H244" s="47" t="e">
        <f>VLOOKUP($A244,#REF!,HLOOKUP(总课表!C244,#REF!,2,FALSE),FALSE)</f>
        <v>#REF!</v>
      </c>
      <c r="I244" s="47" t="e">
        <f>VLOOKUP($A244,#REF!,HLOOKUP(总课表!D244,#REF!,2,FALSE),FALSE)</f>
        <v>#REF!</v>
      </c>
      <c r="J244" s="47" t="e">
        <f>VLOOKUP($A244,#REF!,HLOOKUP(总课表!E244,#REF!,2,FALSE),FALSE)</f>
        <v>#REF!</v>
      </c>
      <c r="K244" s="47" t="e">
        <f>VLOOKUP($A244,#REF!,HLOOKUP(总课表!F244,#REF!,2,FALSE),FALSE)</f>
        <v>#REF!</v>
      </c>
      <c r="L244" s="47" t="e">
        <f>VLOOKUP($A244,#REF!,HLOOKUP(总课表!G244,#REF!,2,FALSE),FALSE)</f>
        <v>#REF!</v>
      </c>
      <c r="M244" s="47" t="str">
        <f>IF(ISERROR(FIND(#REF!,H244)),"",IF(FIND(#REF!,H244)&lt;&gt;0,#REF!&amp;COLUMNS(总课表!$M$3:M$3)&amp;总课表!$B244,""))</f>
        <v/>
      </c>
      <c r="N244" s="47" t="str">
        <f>IF(ISERROR(FIND(#REF!,I244)),"",IF(FIND(#REF!,I244)&lt;&gt;0,#REF!&amp;COLUMNS(总课表!$M$3:N$3)&amp;总课表!$B244,""))</f>
        <v/>
      </c>
      <c r="O244" s="47" t="str">
        <f>IF(ISERROR(FIND(#REF!,J244)),"",IF(FIND(#REF!,J244)&lt;&gt;0,#REF!&amp;COLUMNS(总课表!$M$3:O$3)&amp;总课表!$B244,""))</f>
        <v/>
      </c>
      <c r="P244" s="47" t="str">
        <f>IF(ISERROR(FIND(#REF!,K244)),"",IF(FIND(#REF!,K244)&lt;&gt;0,#REF!&amp;COLUMNS(总课表!$M$3:P$3)&amp;总课表!$B244,""))</f>
        <v/>
      </c>
      <c r="Q244" s="47" t="str">
        <f>IF(ISERROR(FIND(#REF!,L244)),"",IF(FIND(#REF!,L244)&lt;&gt;0,#REF!&amp;COLUMNS(总课表!$M$3:Q$3)&amp;总课表!$B244,""))</f>
        <v/>
      </c>
      <c r="T244" s="48">
        <v>305</v>
      </c>
      <c r="U244" s="45" t="s">
        <v>54</v>
      </c>
      <c r="V244" s="46" t="s">
        <v>266</v>
      </c>
      <c r="W244" s="46" t="s">
        <v>262</v>
      </c>
      <c r="X244" s="46" t="s">
        <v>267</v>
      </c>
      <c r="Y244" s="46" t="s">
        <v>264</v>
      </c>
      <c r="Z244" s="46" t="s">
        <v>259</v>
      </c>
    </row>
    <row r="245" spans="1:26" ht="22.5" customHeight="1">
      <c r="A245" s="48">
        <v>305</v>
      </c>
      <c r="B245" s="45" t="s">
        <v>55</v>
      </c>
      <c r="C245" s="46" t="s">
        <v>270</v>
      </c>
      <c r="D245" s="46" t="s">
        <v>259</v>
      </c>
      <c r="E245" s="46" t="s">
        <v>262</v>
      </c>
      <c r="F245" s="46" t="s">
        <v>261</v>
      </c>
      <c r="G245" s="46" t="s">
        <v>259</v>
      </c>
      <c r="H245" s="47" t="e">
        <f>VLOOKUP($A245,#REF!,HLOOKUP(总课表!C245,#REF!,2,FALSE),FALSE)</f>
        <v>#REF!</v>
      </c>
      <c r="I245" s="47" t="e">
        <f>VLOOKUP($A245,#REF!,HLOOKUP(总课表!D245,#REF!,2,FALSE),FALSE)</f>
        <v>#REF!</v>
      </c>
      <c r="J245" s="47" t="e">
        <f>VLOOKUP($A245,#REF!,HLOOKUP(总课表!E245,#REF!,2,FALSE),FALSE)</f>
        <v>#REF!</v>
      </c>
      <c r="K245" s="47" t="e">
        <f>VLOOKUP($A245,#REF!,HLOOKUP(总课表!F245,#REF!,2,FALSE),FALSE)</f>
        <v>#REF!</v>
      </c>
      <c r="L245" s="47" t="e">
        <f>VLOOKUP($A245,#REF!,HLOOKUP(总课表!G245,#REF!,2,FALSE),FALSE)</f>
        <v>#REF!</v>
      </c>
      <c r="M245" s="47" t="str">
        <f>IF(ISERROR(FIND(#REF!,H245)),"",IF(FIND(#REF!,H245)&lt;&gt;0,#REF!&amp;COLUMNS(总课表!$M$3:M$3)&amp;总课表!$B245,""))</f>
        <v/>
      </c>
      <c r="N245" s="47" t="str">
        <f>IF(ISERROR(FIND(#REF!,I245)),"",IF(FIND(#REF!,I245)&lt;&gt;0,#REF!&amp;COLUMNS(总课表!$M$3:N$3)&amp;总课表!$B245,""))</f>
        <v/>
      </c>
      <c r="O245" s="47" t="str">
        <f>IF(ISERROR(FIND(#REF!,J245)),"",IF(FIND(#REF!,J245)&lt;&gt;0,#REF!&amp;COLUMNS(总课表!$M$3:O$3)&amp;总课表!$B245,""))</f>
        <v/>
      </c>
      <c r="P245" s="47" t="str">
        <f>IF(ISERROR(FIND(#REF!,K245)),"",IF(FIND(#REF!,K245)&lt;&gt;0,#REF!&amp;COLUMNS(总课表!$M$3:P$3)&amp;总课表!$B245,""))</f>
        <v/>
      </c>
      <c r="Q245" s="47" t="str">
        <f>IF(ISERROR(FIND(#REF!,L245)),"",IF(FIND(#REF!,L245)&lt;&gt;0,#REF!&amp;COLUMNS(总课表!$M$3:Q$3)&amp;总课表!$B245,""))</f>
        <v/>
      </c>
      <c r="T245" s="48">
        <v>305</v>
      </c>
      <c r="U245" s="45" t="s">
        <v>55</v>
      </c>
      <c r="V245" s="46" t="s">
        <v>270</v>
      </c>
      <c r="W245" s="46" t="s">
        <v>259</v>
      </c>
      <c r="X245" s="46" t="s">
        <v>262</v>
      </c>
      <c r="Y245" s="46" t="s">
        <v>261</v>
      </c>
      <c r="Z245" s="46" t="s">
        <v>259</v>
      </c>
    </row>
    <row r="246" spans="1:26" ht="22.5" customHeight="1">
      <c r="A246" s="48">
        <v>305</v>
      </c>
      <c r="B246" s="45" t="s">
        <v>56</v>
      </c>
      <c r="C246" s="46" t="s">
        <v>267</v>
      </c>
      <c r="D246" s="46" t="s">
        <v>259</v>
      </c>
      <c r="E246" s="46" t="s">
        <v>262</v>
      </c>
      <c r="F246" s="46" t="s">
        <v>266</v>
      </c>
      <c r="G246" s="46" t="s">
        <v>269</v>
      </c>
      <c r="H246" s="47" t="e">
        <f>VLOOKUP($A246,#REF!,HLOOKUP(总课表!C246,#REF!,2,FALSE),FALSE)</f>
        <v>#REF!</v>
      </c>
      <c r="I246" s="47" t="e">
        <f>VLOOKUP($A246,#REF!,HLOOKUP(总课表!D246,#REF!,2,FALSE),FALSE)</f>
        <v>#REF!</v>
      </c>
      <c r="J246" s="47" t="e">
        <f>VLOOKUP($A246,#REF!,HLOOKUP(总课表!E246,#REF!,2,FALSE),FALSE)</f>
        <v>#REF!</v>
      </c>
      <c r="K246" s="47" t="e">
        <f>VLOOKUP($A246,#REF!,HLOOKUP(总课表!F246,#REF!,2,FALSE),FALSE)</f>
        <v>#REF!</v>
      </c>
      <c r="L246" s="47" t="e">
        <f>VLOOKUP($A246,#REF!,HLOOKUP(总课表!G246,#REF!,2,FALSE),FALSE)</f>
        <v>#REF!</v>
      </c>
      <c r="M246" s="47" t="str">
        <f>IF(ISERROR(FIND(#REF!,H246)),"",IF(FIND(#REF!,H246)&lt;&gt;0,#REF!&amp;COLUMNS(总课表!$M$3:M$3)&amp;总课表!$B246,""))</f>
        <v/>
      </c>
      <c r="N246" s="47" t="str">
        <f>IF(ISERROR(FIND(#REF!,I246)),"",IF(FIND(#REF!,I246)&lt;&gt;0,#REF!&amp;COLUMNS(总课表!$M$3:N$3)&amp;总课表!$B246,""))</f>
        <v/>
      </c>
      <c r="O246" s="47" t="str">
        <f>IF(ISERROR(FIND(#REF!,J246)),"",IF(FIND(#REF!,J246)&lt;&gt;0,#REF!&amp;COLUMNS(总课表!$M$3:O$3)&amp;总课表!$B246,""))</f>
        <v/>
      </c>
      <c r="P246" s="47" t="str">
        <f>IF(ISERROR(FIND(#REF!,K246)),"",IF(FIND(#REF!,K246)&lt;&gt;0,#REF!&amp;COLUMNS(总课表!$M$3:P$3)&amp;总课表!$B246,""))</f>
        <v/>
      </c>
      <c r="Q246" s="47" t="str">
        <f>IF(ISERROR(FIND(#REF!,L246)),"",IF(FIND(#REF!,L246)&lt;&gt;0,#REF!&amp;COLUMNS(总课表!$M$3:Q$3)&amp;总课表!$B246,""))</f>
        <v/>
      </c>
      <c r="T246" s="48">
        <v>305</v>
      </c>
      <c r="U246" s="45" t="s">
        <v>56</v>
      </c>
      <c r="V246" s="46" t="s">
        <v>267</v>
      </c>
      <c r="W246" s="46" t="s">
        <v>259</v>
      </c>
      <c r="X246" s="46" t="s">
        <v>262</v>
      </c>
      <c r="Y246" s="46" t="s">
        <v>266</v>
      </c>
      <c r="Z246" s="46" t="s">
        <v>269</v>
      </c>
    </row>
    <row r="247" spans="1:26" ht="22.5" customHeight="1">
      <c r="A247" s="48"/>
      <c r="B247" s="49"/>
      <c r="C247" s="50"/>
      <c r="D247" s="50"/>
      <c r="E247" s="50"/>
      <c r="F247" s="50"/>
      <c r="G247" s="51">
        <v>44172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T247" s="48"/>
      <c r="U247" s="49"/>
      <c r="V247" s="50"/>
      <c r="W247" s="50"/>
      <c r="X247" s="50"/>
      <c r="Y247" s="50"/>
      <c r="Z247" s="51">
        <v>44172</v>
      </c>
    </row>
    <row r="248" spans="1:26" ht="22.5" customHeight="1">
      <c r="A248" s="48"/>
      <c r="B248" s="49"/>
      <c r="C248" s="50"/>
      <c r="D248" s="50"/>
      <c r="E248" s="50"/>
      <c r="F248" s="50"/>
      <c r="G248" s="50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T248" s="48"/>
      <c r="U248" s="49"/>
      <c r="V248" s="50"/>
      <c r="W248" s="50"/>
      <c r="X248" s="50"/>
      <c r="Y248" s="50"/>
      <c r="Z248" s="50"/>
    </row>
    <row r="249" spans="1:26" ht="22.5" customHeight="1">
      <c r="A249" s="48"/>
      <c r="B249" s="49"/>
      <c r="C249" s="50"/>
      <c r="D249" s="50"/>
      <c r="E249" s="50"/>
      <c r="F249" s="50"/>
      <c r="G249" s="50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T249" s="48"/>
      <c r="U249" s="49"/>
      <c r="V249" s="50"/>
      <c r="W249" s="50"/>
      <c r="X249" s="50"/>
      <c r="Y249" s="50"/>
      <c r="Z249" s="50"/>
    </row>
    <row r="250" spans="1:26" ht="22.5" customHeight="1">
      <c r="A250" s="48"/>
      <c r="B250" s="103" t="s">
        <v>316</v>
      </c>
      <c r="C250" s="103"/>
      <c r="D250" s="103"/>
      <c r="E250" s="103"/>
      <c r="F250" s="103"/>
      <c r="G250" s="103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T250" s="48"/>
      <c r="U250" s="102" t="s">
        <v>317</v>
      </c>
      <c r="V250" s="103"/>
      <c r="W250" s="103"/>
      <c r="X250" s="103"/>
      <c r="Y250" s="103"/>
      <c r="Z250" s="103"/>
    </row>
    <row r="251" spans="1:26" ht="22.5" customHeight="1">
      <c r="A251" s="48"/>
      <c r="B251" s="40" t="s">
        <v>39</v>
      </c>
      <c r="C251" s="41" t="s">
        <v>40</v>
      </c>
      <c r="D251" s="41" t="s">
        <v>41</v>
      </c>
      <c r="E251" s="41" t="s">
        <v>42</v>
      </c>
      <c r="F251" s="41" t="s">
        <v>43</v>
      </c>
      <c r="G251" s="41" t="s">
        <v>44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T251" s="48"/>
      <c r="U251" s="53" t="s">
        <v>39</v>
      </c>
      <c r="V251" s="41" t="s">
        <v>40</v>
      </c>
      <c r="W251" s="41" t="s">
        <v>41</v>
      </c>
      <c r="X251" s="41" t="s">
        <v>42</v>
      </c>
      <c r="Y251" s="41" t="s">
        <v>43</v>
      </c>
      <c r="Z251" s="41" t="s">
        <v>44</v>
      </c>
    </row>
    <row r="252" spans="1:26" ht="22.5" customHeight="1">
      <c r="A252" s="48">
        <v>306</v>
      </c>
      <c r="B252" s="45" t="s">
        <v>45</v>
      </c>
      <c r="C252" s="46" t="s">
        <v>259</v>
      </c>
      <c r="D252" s="46" t="s">
        <v>267</v>
      </c>
      <c r="E252" s="46" t="s">
        <v>266</v>
      </c>
      <c r="F252" s="46" t="s">
        <v>264</v>
      </c>
      <c r="G252" s="46" t="s">
        <v>262</v>
      </c>
      <c r="H252" s="47" t="e">
        <f>VLOOKUP($A252,#REF!,HLOOKUP(总课表!C252,#REF!,2,FALSE),FALSE)</f>
        <v>#REF!</v>
      </c>
      <c r="I252" s="47" t="e">
        <f>VLOOKUP($A252,#REF!,HLOOKUP(总课表!D252,#REF!,2,FALSE),FALSE)</f>
        <v>#REF!</v>
      </c>
      <c r="J252" s="47" t="e">
        <f>VLOOKUP($A252,#REF!,HLOOKUP(总课表!E252,#REF!,2,FALSE),FALSE)</f>
        <v>#REF!</v>
      </c>
      <c r="K252" s="47" t="e">
        <f>VLOOKUP($A252,#REF!,HLOOKUP(总课表!F252,#REF!,2,FALSE),FALSE)</f>
        <v>#REF!</v>
      </c>
      <c r="L252" s="47" t="e">
        <f>VLOOKUP($A252,#REF!,HLOOKUP(总课表!G252,#REF!,2,FALSE),FALSE)</f>
        <v>#REF!</v>
      </c>
      <c r="M252" s="47" t="str">
        <f>IF(ISERROR(FIND(#REF!,H252)),"",IF(FIND(#REF!,H252)&lt;&gt;0,#REF!&amp;COLUMNS(总课表!$M$3:M$3)&amp;总课表!$B252,""))</f>
        <v/>
      </c>
      <c r="N252" s="47" t="str">
        <f>IF(ISERROR(FIND(#REF!,I252)),"",IF(FIND(#REF!,I252)&lt;&gt;0,#REF!&amp;COLUMNS(总课表!$M$3:N$3)&amp;总课表!$B252,""))</f>
        <v/>
      </c>
      <c r="O252" s="47" t="str">
        <f>IF(ISERROR(FIND(#REF!,J252)),"",IF(FIND(#REF!,J252)&lt;&gt;0,#REF!&amp;COLUMNS(总课表!$M$3:O$3)&amp;总课表!$B252,""))</f>
        <v/>
      </c>
      <c r="P252" s="47" t="str">
        <f>IF(ISERROR(FIND(#REF!,K252)),"",IF(FIND(#REF!,K252)&lt;&gt;0,#REF!&amp;COLUMNS(总课表!$M$3:P$3)&amp;总课表!$B252,""))</f>
        <v/>
      </c>
      <c r="Q252" s="47" t="str">
        <f>IF(ISERROR(FIND(#REF!,L252)),"",IF(FIND(#REF!,L252)&lt;&gt;0,#REF!&amp;COLUMNS(总课表!$M$3:Q$3)&amp;总课表!$B252,""))</f>
        <v/>
      </c>
      <c r="T252" s="48">
        <v>306</v>
      </c>
      <c r="U252" s="45" t="s">
        <v>45</v>
      </c>
      <c r="V252" s="46" t="s">
        <v>259</v>
      </c>
      <c r="W252" s="46" t="s">
        <v>267</v>
      </c>
      <c r="X252" s="46" t="s">
        <v>266</v>
      </c>
      <c r="Y252" s="46" t="s">
        <v>264</v>
      </c>
      <c r="Z252" s="46" t="s">
        <v>262</v>
      </c>
    </row>
    <row r="253" spans="1:26" ht="22.5" customHeight="1">
      <c r="A253" s="48">
        <v>306</v>
      </c>
      <c r="B253" s="45" t="s">
        <v>46</v>
      </c>
      <c r="C253" s="46" t="s">
        <v>259</v>
      </c>
      <c r="D253" s="46" t="s">
        <v>267</v>
      </c>
      <c r="E253" s="46" t="s">
        <v>262</v>
      </c>
      <c r="F253" s="46" t="s">
        <v>266</v>
      </c>
      <c r="G253" s="46" t="s">
        <v>262</v>
      </c>
      <c r="H253" s="47" t="e">
        <f>VLOOKUP($A253,#REF!,HLOOKUP(总课表!C253,#REF!,2,FALSE),FALSE)</f>
        <v>#REF!</v>
      </c>
      <c r="I253" s="47" t="e">
        <f>VLOOKUP($A253,#REF!,HLOOKUP(总课表!D253,#REF!,2,FALSE),FALSE)</f>
        <v>#REF!</v>
      </c>
      <c r="J253" s="47" t="e">
        <f>VLOOKUP($A253,#REF!,HLOOKUP(总课表!E253,#REF!,2,FALSE),FALSE)</f>
        <v>#REF!</v>
      </c>
      <c r="K253" s="47" t="e">
        <f>VLOOKUP($A253,#REF!,HLOOKUP(总课表!F253,#REF!,2,FALSE),FALSE)</f>
        <v>#REF!</v>
      </c>
      <c r="L253" s="47" t="e">
        <f>VLOOKUP($A253,#REF!,HLOOKUP(总课表!G253,#REF!,2,FALSE),FALSE)</f>
        <v>#REF!</v>
      </c>
      <c r="M253" s="47" t="str">
        <f>IF(ISERROR(FIND(#REF!,H253)),"",IF(FIND(#REF!,H253)&lt;&gt;0,#REF!&amp;COLUMNS(总课表!$M$3:M$3)&amp;总课表!$B253,""))</f>
        <v/>
      </c>
      <c r="N253" s="47" t="str">
        <f>IF(ISERROR(FIND(#REF!,I253)),"",IF(FIND(#REF!,I253)&lt;&gt;0,#REF!&amp;COLUMNS(总课表!$M$3:N$3)&amp;总课表!$B253,""))</f>
        <v/>
      </c>
      <c r="O253" s="47" t="str">
        <f>IF(ISERROR(FIND(#REF!,J253)),"",IF(FIND(#REF!,J253)&lt;&gt;0,#REF!&amp;COLUMNS(总课表!$M$3:O$3)&amp;总课表!$B253,""))</f>
        <v/>
      </c>
      <c r="P253" s="47" t="str">
        <f>IF(ISERROR(FIND(#REF!,K253)),"",IF(FIND(#REF!,K253)&lt;&gt;0,#REF!&amp;COLUMNS(总课表!$M$3:P$3)&amp;总课表!$B253,""))</f>
        <v/>
      </c>
      <c r="Q253" s="47" t="str">
        <f>IF(ISERROR(FIND(#REF!,L253)),"",IF(FIND(#REF!,L253)&lt;&gt;0,#REF!&amp;COLUMNS(总课表!$M$3:Q$3)&amp;总课表!$B253,""))</f>
        <v/>
      </c>
      <c r="T253" s="48">
        <v>306</v>
      </c>
      <c r="U253" s="45" t="s">
        <v>46</v>
      </c>
      <c r="V253" s="46" t="s">
        <v>259</v>
      </c>
      <c r="W253" s="46" t="s">
        <v>267</v>
      </c>
      <c r="X253" s="46" t="s">
        <v>262</v>
      </c>
      <c r="Y253" s="46" t="s">
        <v>266</v>
      </c>
      <c r="Z253" s="46" t="s">
        <v>262</v>
      </c>
    </row>
    <row r="254" spans="1:26" ht="22.5" customHeight="1">
      <c r="A254" s="48">
        <v>306</v>
      </c>
      <c r="B254" s="45" t="s">
        <v>47</v>
      </c>
      <c r="C254" s="46" t="s">
        <v>264</v>
      </c>
      <c r="D254" s="46" t="s">
        <v>259</v>
      </c>
      <c r="E254" s="46" t="s">
        <v>262</v>
      </c>
      <c r="F254" s="46" t="s">
        <v>266</v>
      </c>
      <c r="G254" s="46" t="s">
        <v>263</v>
      </c>
      <c r="H254" s="47" t="e">
        <f>VLOOKUP($A254,#REF!,HLOOKUP(总课表!C254,#REF!,2,FALSE),FALSE)</f>
        <v>#REF!</v>
      </c>
      <c r="I254" s="47" t="e">
        <f>VLOOKUP($A254,#REF!,HLOOKUP(总课表!D254,#REF!,2,FALSE),FALSE)</f>
        <v>#REF!</v>
      </c>
      <c r="J254" s="47" t="e">
        <f>VLOOKUP($A254,#REF!,HLOOKUP(总课表!E254,#REF!,2,FALSE),FALSE)</f>
        <v>#REF!</v>
      </c>
      <c r="K254" s="47" t="e">
        <f>VLOOKUP($A254,#REF!,HLOOKUP(总课表!F254,#REF!,2,FALSE),FALSE)</f>
        <v>#REF!</v>
      </c>
      <c r="L254" s="47" t="e">
        <f>VLOOKUP($A254,#REF!,HLOOKUP(总课表!G254,#REF!,2,FALSE),FALSE)</f>
        <v>#REF!</v>
      </c>
      <c r="M254" s="47" t="str">
        <f>IF(ISERROR(FIND(#REF!,H254)),"",IF(FIND(#REF!,H254)&lt;&gt;0,#REF!&amp;COLUMNS(总课表!$M$3:M$3)&amp;总课表!$B254,""))</f>
        <v/>
      </c>
      <c r="N254" s="47" t="str">
        <f>IF(ISERROR(FIND(#REF!,I254)),"",IF(FIND(#REF!,I254)&lt;&gt;0,#REF!&amp;COLUMNS(总课表!$M$3:N$3)&amp;总课表!$B254,""))</f>
        <v/>
      </c>
      <c r="O254" s="47" t="str">
        <f>IF(ISERROR(FIND(#REF!,J254)),"",IF(FIND(#REF!,J254)&lt;&gt;0,#REF!&amp;COLUMNS(总课表!$M$3:O$3)&amp;总课表!$B254,""))</f>
        <v/>
      </c>
      <c r="P254" s="47" t="str">
        <f>IF(ISERROR(FIND(#REF!,K254)),"",IF(FIND(#REF!,K254)&lt;&gt;0,#REF!&amp;COLUMNS(总课表!$M$3:P$3)&amp;总课表!$B254,""))</f>
        <v/>
      </c>
      <c r="Q254" s="47" t="str">
        <f>IF(ISERROR(FIND(#REF!,L254)),"",IF(FIND(#REF!,L254)&lt;&gt;0,#REF!&amp;COLUMNS(总课表!$M$3:Q$3)&amp;总课表!$B254,""))</f>
        <v/>
      </c>
      <c r="T254" s="48">
        <v>306</v>
      </c>
      <c r="U254" s="45" t="s">
        <v>47</v>
      </c>
      <c r="V254" s="46" t="s">
        <v>264</v>
      </c>
      <c r="W254" s="46" t="s">
        <v>259</v>
      </c>
      <c r="X254" s="46" t="s">
        <v>262</v>
      </c>
      <c r="Y254" s="46" t="s">
        <v>266</v>
      </c>
      <c r="Z254" s="46" t="s">
        <v>263</v>
      </c>
    </row>
    <row r="255" spans="1:26" ht="22.5" customHeight="1">
      <c r="A255" s="48">
        <v>306</v>
      </c>
      <c r="B255" s="45" t="s">
        <v>48</v>
      </c>
      <c r="C255" s="46" t="s">
        <v>262</v>
      </c>
      <c r="D255" s="46" t="s">
        <v>259</v>
      </c>
      <c r="E255" s="46" t="s">
        <v>267</v>
      </c>
      <c r="F255" s="46" t="s">
        <v>262</v>
      </c>
      <c r="G255" s="46" t="s">
        <v>259</v>
      </c>
      <c r="H255" s="47" t="e">
        <f>VLOOKUP($A255,#REF!,HLOOKUP(总课表!C255,#REF!,2,FALSE),FALSE)</f>
        <v>#REF!</v>
      </c>
      <c r="I255" s="47" t="e">
        <f>VLOOKUP($A255,#REF!,HLOOKUP(总课表!D255,#REF!,2,FALSE),FALSE)</f>
        <v>#REF!</v>
      </c>
      <c r="J255" s="47" t="e">
        <f>VLOOKUP($A255,#REF!,HLOOKUP(总课表!E255,#REF!,2,FALSE),FALSE)</f>
        <v>#REF!</v>
      </c>
      <c r="K255" s="47" t="e">
        <f>VLOOKUP($A255,#REF!,HLOOKUP(总课表!F255,#REF!,2,FALSE),FALSE)</f>
        <v>#REF!</v>
      </c>
      <c r="L255" s="47" t="e">
        <f>VLOOKUP($A255,#REF!,HLOOKUP(总课表!G255,#REF!,2,FALSE),FALSE)</f>
        <v>#REF!</v>
      </c>
      <c r="M255" s="47" t="str">
        <f>IF(ISERROR(FIND(#REF!,H255)),"",IF(FIND(#REF!,H255)&lt;&gt;0,#REF!&amp;COLUMNS(总课表!$M$3:M$3)&amp;总课表!$B255,""))</f>
        <v/>
      </c>
      <c r="N255" s="47" t="str">
        <f>IF(ISERROR(FIND(#REF!,I255)),"",IF(FIND(#REF!,I255)&lt;&gt;0,#REF!&amp;COLUMNS(总课表!$M$3:N$3)&amp;总课表!$B255,""))</f>
        <v/>
      </c>
      <c r="O255" s="47" t="str">
        <f>IF(ISERROR(FIND(#REF!,J255)),"",IF(FIND(#REF!,J255)&lt;&gt;0,#REF!&amp;COLUMNS(总课表!$M$3:O$3)&amp;总课表!$B255,""))</f>
        <v/>
      </c>
      <c r="P255" s="47" t="str">
        <f>IF(ISERROR(FIND(#REF!,K255)),"",IF(FIND(#REF!,K255)&lt;&gt;0,#REF!&amp;COLUMNS(总课表!$M$3:P$3)&amp;总课表!$B255,""))</f>
        <v/>
      </c>
      <c r="Q255" s="47" t="str">
        <f>IF(ISERROR(FIND(#REF!,L255)),"",IF(FIND(#REF!,L255)&lt;&gt;0,#REF!&amp;COLUMNS(总课表!$M$3:Q$3)&amp;总课表!$B255,""))</f>
        <v/>
      </c>
      <c r="T255" s="48">
        <v>306</v>
      </c>
      <c r="U255" s="45" t="s">
        <v>48</v>
      </c>
      <c r="V255" s="46" t="s">
        <v>262</v>
      </c>
      <c r="W255" s="46" t="s">
        <v>259</v>
      </c>
      <c r="X255" s="46" t="s">
        <v>267</v>
      </c>
      <c r="Y255" s="46" t="s">
        <v>262</v>
      </c>
      <c r="Z255" s="46" t="s">
        <v>259</v>
      </c>
    </row>
    <row r="256" spans="1:26" ht="22.5" customHeight="1">
      <c r="A256" s="48">
        <v>306</v>
      </c>
      <c r="B256" s="45" t="s">
        <v>50</v>
      </c>
      <c r="C256" s="46" t="s">
        <v>262</v>
      </c>
      <c r="D256" s="46" t="s">
        <v>263</v>
      </c>
      <c r="E256" s="46" t="s">
        <v>267</v>
      </c>
      <c r="F256" s="46" t="s">
        <v>262</v>
      </c>
      <c r="G256" s="46" t="s">
        <v>259</v>
      </c>
      <c r="H256" s="47" t="e">
        <f>VLOOKUP($A256,#REF!,HLOOKUP(总课表!C256,#REF!,2,FALSE),FALSE)</f>
        <v>#REF!</v>
      </c>
      <c r="I256" s="47" t="e">
        <f>VLOOKUP($A256,#REF!,HLOOKUP(总课表!D256,#REF!,2,FALSE),FALSE)</f>
        <v>#REF!</v>
      </c>
      <c r="J256" s="47" t="e">
        <f>VLOOKUP($A256,#REF!,HLOOKUP(总课表!E256,#REF!,2,FALSE),FALSE)</f>
        <v>#REF!</v>
      </c>
      <c r="K256" s="47" t="e">
        <f>VLOOKUP($A256,#REF!,HLOOKUP(总课表!F256,#REF!,2,FALSE),FALSE)</f>
        <v>#REF!</v>
      </c>
      <c r="L256" s="47" t="e">
        <f>VLOOKUP($A256,#REF!,HLOOKUP(总课表!G256,#REF!,2,FALSE),FALSE)</f>
        <v>#REF!</v>
      </c>
      <c r="M256" s="47" t="str">
        <f>IF(ISERROR(FIND(#REF!,H256)),"",IF(FIND(#REF!,H256)&lt;&gt;0,#REF!&amp;COLUMNS(总课表!$M$3:M$3)&amp;总课表!$B256,""))</f>
        <v/>
      </c>
      <c r="N256" s="47" t="str">
        <f>IF(ISERROR(FIND(#REF!,I256)),"",IF(FIND(#REF!,I256)&lt;&gt;0,#REF!&amp;COLUMNS(总课表!$M$3:N$3)&amp;总课表!$B256,""))</f>
        <v/>
      </c>
      <c r="O256" s="47" t="str">
        <f>IF(ISERROR(FIND(#REF!,J256)),"",IF(FIND(#REF!,J256)&lt;&gt;0,#REF!&amp;COLUMNS(总课表!$M$3:O$3)&amp;总课表!$B256,""))</f>
        <v/>
      </c>
      <c r="P256" s="47" t="str">
        <f>IF(ISERROR(FIND(#REF!,K256)),"",IF(FIND(#REF!,K256)&lt;&gt;0,#REF!&amp;COLUMNS(总课表!$M$3:P$3)&amp;总课表!$B256,""))</f>
        <v/>
      </c>
      <c r="Q256" s="47" t="str">
        <f>IF(ISERROR(FIND(#REF!,L256)),"",IF(FIND(#REF!,L256)&lt;&gt;0,#REF!&amp;COLUMNS(总课表!$M$3:Q$3)&amp;总课表!$B256,""))</f>
        <v/>
      </c>
      <c r="T256" s="48">
        <v>306</v>
      </c>
      <c r="U256" s="45" t="s">
        <v>50</v>
      </c>
      <c r="V256" s="46" t="s">
        <v>262</v>
      </c>
      <c r="W256" s="46" t="s">
        <v>263</v>
      </c>
      <c r="X256" s="46" t="s">
        <v>267</v>
      </c>
      <c r="Y256" s="46" t="s">
        <v>262</v>
      </c>
      <c r="Z256" s="46" t="s">
        <v>259</v>
      </c>
    </row>
    <row r="257" spans="1:26" ht="22.5" customHeight="1">
      <c r="A257" s="48">
        <v>306</v>
      </c>
      <c r="B257" s="45" t="s">
        <v>52</v>
      </c>
      <c r="C257" s="46" t="s">
        <v>263</v>
      </c>
      <c r="D257" s="46" t="s">
        <v>266</v>
      </c>
      <c r="E257" s="46" t="s">
        <v>264</v>
      </c>
      <c r="F257" s="46" t="s">
        <v>259</v>
      </c>
      <c r="G257" s="46" t="s">
        <v>269</v>
      </c>
      <c r="H257" s="47" t="e">
        <f>VLOOKUP($A257,#REF!,HLOOKUP(总课表!C257,#REF!,2,FALSE),FALSE)</f>
        <v>#REF!</v>
      </c>
      <c r="I257" s="47" t="e">
        <f>VLOOKUP($A257,#REF!,HLOOKUP(总课表!D257,#REF!,2,FALSE),FALSE)</f>
        <v>#REF!</v>
      </c>
      <c r="J257" s="47" t="e">
        <f>VLOOKUP($A257,#REF!,HLOOKUP(总课表!E257,#REF!,2,FALSE),FALSE)</f>
        <v>#REF!</v>
      </c>
      <c r="K257" s="47" t="e">
        <f>VLOOKUP($A257,#REF!,HLOOKUP(总课表!F257,#REF!,2,FALSE),FALSE)</f>
        <v>#REF!</v>
      </c>
      <c r="L257" s="47" t="e">
        <f>VLOOKUP($A257,#REF!,HLOOKUP(总课表!G257,#REF!,2,FALSE),FALSE)</f>
        <v>#REF!</v>
      </c>
      <c r="M257" s="47" t="str">
        <f>IF(ISERROR(FIND(#REF!,H257)),"",IF(FIND(#REF!,H257)&lt;&gt;0,#REF!&amp;COLUMNS(总课表!$M$3:M$3)&amp;总课表!$B257,""))</f>
        <v/>
      </c>
      <c r="N257" s="47" t="str">
        <f>IF(ISERROR(FIND(#REF!,I257)),"",IF(FIND(#REF!,I257)&lt;&gt;0,#REF!&amp;COLUMNS(总课表!$M$3:N$3)&amp;总课表!$B257,""))</f>
        <v/>
      </c>
      <c r="O257" s="47" t="str">
        <f>IF(ISERROR(FIND(#REF!,J257)),"",IF(FIND(#REF!,J257)&lt;&gt;0,#REF!&amp;COLUMNS(总课表!$M$3:O$3)&amp;总课表!$B257,""))</f>
        <v/>
      </c>
      <c r="P257" s="47" t="str">
        <f>IF(ISERROR(FIND(#REF!,K257)),"",IF(FIND(#REF!,K257)&lt;&gt;0,#REF!&amp;COLUMNS(总课表!$M$3:P$3)&amp;总课表!$B257,""))</f>
        <v/>
      </c>
      <c r="Q257" s="47" t="str">
        <f>IF(ISERROR(FIND(#REF!,L257)),"",IF(FIND(#REF!,L257)&lt;&gt;0,#REF!&amp;COLUMNS(总课表!$M$3:Q$3)&amp;总课表!$B257,""))</f>
        <v/>
      </c>
      <c r="T257" s="48">
        <v>306</v>
      </c>
      <c r="U257" s="45" t="s">
        <v>52</v>
      </c>
      <c r="V257" s="46" t="s">
        <v>263</v>
      </c>
      <c r="W257" s="46" t="s">
        <v>266</v>
      </c>
      <c r="X257" s="46" t="s">
        <v>264</v>
      </c>
      <c r="Y257" s="46" t="s">
        <v>259</v>
      </c>
      <c r="Z257" s="46" t="s">
        <v>269</v>
      </c>
    </row>
    <row r="258" spans="1:26" ht="22.5" customHeight="1">
      <c r="A258" s="48">
        <v>306</v>
      </c>
      <c r="B258" s="45" t="s">
        <v>53</v>
      </c>
      <c r="C258" s="46" t="s">
        <v>267</v>
      </c>
      <c r="D258" s="46" t="s">
        <v>264</v>
      </c>
      <c r="E258" s="46" t="s">
        <v>269</v>
      </c>
      <c r="F258" s="46" t="s">
        <v>259</v>
      </c>
      <c r="G258" s="46" t="s">
        <v>264</v>
      </c>
      <c r="H258" s="47" t="e">
        <f>VLOOKUP($A258,#REF!,HLOOKUP(总课表!C258,#REF!,2,FALSE),FALSE)</f>
        <v>#REF!</v>
      </c>
      <c r="I258" s="47" t="e">
        <f>VLOOKUP($A258,#REF!,HLOOKUP(总课表!D258,#REF!,2,FALSE),FALSE)</f>
        <v>#REF!</v>
      </c>
      <c r="J258" s="47" t="e">
        <f>VLOOKUP($A258,#REF!,HLOOKUP(总课表!E258,#REF!,2,FALSE),FALSE)</f>
        <v>#REF!</v>
      </c>
      <c r="K258" s="47" t="e">
        <f>VLOOKUP($A258,#REF!,HLOOKUP(总课表!F258,#REF!,2,FALSE),FALSE)</f>
        <v>#REF!</v>
      </c>
      <c r="L258" s="47" t="e">
        <f>VLOOKUP($A258,#REF!,HLOOKUP(总课表!G258,#REF!,2,FALSE),FALSE)</f>
        <v>#REF!</v>
      </c>
      <c r="M258" s="47" t="str">
        <f>IF(ISERROR(FIND(#REF!,H258)),"",IF(FIND(#REF!,H258)&lt;&gt;0,#REF!&amp;COLUMNS(总课表!$M$3:M$3)&amp;总课表!$B258,""))</f>
        <v/>
      </c>
      <c r="N258" s="47" t="str">
        <f>IF(ISERROR(FIND(#REF!,I258)),"",IF(FIND(#REF!,I258)&lt;&gt;0,#REF!&amp;COLUMNS(总课表!$M$3:N$3)&amp;总课表!$B258,""))</f>
        <v/>
      </c>
      <c r="O258" s="47" t="str">
        <f>IF(ISERROR(FIND(#REF!,J258)),"",IF(FIND(#REF!,J258)&lt;&gt;0,#REF!&amp;COLUMNS(总课表!$M$3:O$3)&amp;总课表!$B258,""))</f>
        <v/>
      </c>
      <c r="P258" s="47" t="str">
        <f>IF(ISERROR(FIND(#REF!,K258)),"",IF(FIND(#REF!,K258)&lt;&gt;0,#REF!&amp;COLUMNS(总课表!$M$3:P$3)&amp;总课表!$B258,""))</f>
        <v/>
      </c>
      <c r="Q258" s="47" t="str">
        <f>IF(ISERROR(FIND(#REF!,L258)),"",IF(FIND(#REF!,L258)&lt;&gt;0,#REF!&amp;COLUMNS(总课表!$M$3:Q$3)&amp;总课表!$B258,""))</f>
        <v/>
      </c>
      <c r="T258" s="48">
        <v>306</v>
      </c>
      <c r="U258" s="45" t="s">
        <v>53</v>
      </c>
      <c r="V258" s="46" t="s">
        <v>267</v>
      </c>
      <c r="W258" s="46" t="s">
        <v>264</v>
      </c>
      <c r="X258" s="46" t="s">
        <v>269</v>
      </c>
      <c r="Y258" s="46" t="s">
        <v>259</v>
      </c>
      <c r="Z258" s="46" t="s">
        <v>264</v>
      </c>
    </row>
    <row r="259" spans="1:26" ht="22.5" customHeight="1">
      <c r="A259" s="48">
        <v>306</v>
      </c>
      <c r="B259" s="45" t="s">
        <v>54</v>
      </c>
      <c r="C259" s="46" t="s">
        <v>267</v>
      </c>
      <c r="D259" s="46" t="s">
        <v>259</v>
      </c>
      <c r="E259" s="46" t="s">
        <v>263</v>
      </c>
      <c r="F259" s="46" t="s">
        <v>267</v>
      </c>
      <c r="G259" s="46" t="s">
        <v>266</v>
      </c>
      <c r="H259" s="47" t="e">
        <f>VLOOKUP($A259,#REF!,HLOOKUP(总课表!C259,#REF!,2,FALSE),FALSE)</f>
        <v>#REF!</v>
      </c>
      <c r="I259" s="47" t="e">
        <f>VLOOKUP($A259,#REF!,HLOOKUP(总课表!D259,#REF!,2,FALSE),FALSE)</f>
        <v>#REF!</v>
      </c>
      <c r="J259" s="47" t="e">
        <f>VLOOKUP($A259,#REF!,HLOOKUP(总课表!E259,#REF!,2,FALSE),FALSE)</f>
        <v>#REF!</v>
      </c>
      <c r="K259" s="47" t="e">
        <f>VLOOKUP($A259,#REF!,HLOOKUP(总课表!F259,#REF!,2,FALSE),FALSE)</f>
        <v>#REF!</v>
      </c>
      <c r="L259" s="47" t="e">
        <f>VLOOKUP($A259,#REF!,HLOOKUP(总课表!G259,#REF!,2,FALSE),FALSE)</f>
        <v>#REF!</v>
      </c>
      <c r="M259" s="47" t="str">
        <f>IF(ISERROR(FIND(#REF!,H259)),"",IF(FIND(#REF!,H259)&lt;&gt;0,#REF!&amp;COLUMNS(总课表!$M$3:M$3)&amp;总课表!$B259,""))</f>
        <v/>
      </c>
      <c r="N259" s="47" t="str">
        <f>IF(ISERROR(FIND(#REF!,I259)),"",IF(FIND(#REF!,I259)&lt;&gt;0,#REF!&amp;COLUMNS(总课表!$M$3:N$3)&amp;总课表!$B259,""))</f>
        <v/>
      </c>
      <c r="O259" s="47" t="str">
        <f>IF(ISERROR(FIND(#REF!,J259)),"",IF(FIND(#REF!,J259)&lt;&gt;0,#REF!&amp;COLUMNS(总课表!$M$3:O$3)&amp;总课表!$B259,""))</f>
        <v/>
      </c>
      <c r="P259" s="47" t="str">
        <f>IF(ISERROR(FIND(#REF!,K259)),"",IF(FIND(#REF!,K259)&lt;&gt;0,#REF!&amp;COLUMNS(总课表!$M$3:P$3)&amp;总课表!$B259,""))</f>
        <v/>
      </c>
      <c r="Q259" s="47" t="str">
        <f>IF(ISERROR(FIND(#REF!,L259)),"",IF(FIND(#REF!,L259)&lt;&gt;0,#REF!&amp;COLUMNS(总课表!$M$3:Q$3)&amp;总课表!$B259,""))</f>
        <v/>
      </c>
      <c r="T259" s="48">
        <v>306</v>
      </c>
      <c r="U259" s="45" t="s">
        <v>54</v>
      </c>
      <c r="V259" s="46" t="s">
        <v>267</v>
      </c>
      <c r="W259" s="46" t="s">
        <v>259</v>
      </c>
      <c r="X259" s="46" t="s">
        <v>263</v>
      </c>
      <c r="Y259" s="46" t="s">
        <v>267</v>
      </c>
      <c r="Z259" s="46" t="s">
        <v>266</v>
      </c>
    </row>
    <row r="260" spans="1:26" ht="22.5" customHeight="1">
      <c r="A260" s="48">
        <v>306</v>
      </c>
      <c r="B260" s="45" t="s">
        <v>55</v>
      </c>
      <c r="C260" s="46" t="s">
        <v>270</v>
      </c>
      <c r="D260" s="46" t="s">
        <v>262</v>
      </c>
      <c r="E260" s="46" t="s">
        <v>259</v>
      </c>
      <c r="F260" s="46" t="s">
        <v>267</v>
      </c>
      <c r="G260" s="46" t="s">
        <v>267</v>
      </c>
      <c r="H260" s="47" t="e">
        <f>VLOOKUP($A260,#REF!,HLOOKUP(总课表!C260,#REF!,2,FALSE),FALSE)</f>
        <v>#REF!</v>
      </c>
      <c r="I260" s="47" t="e">
        <f>VLOOKUP($A260,#REF!,HLOOKUP(总课表!D260,#REF!,2,FALSE),FALSE)</f>
        <v>#REF!</v>
      </c>
      <c r="J260" s="47" t="e">
        <f>VLOOKUP($A260,#REF!,HLOOKUP(总课表!E260,#REF!,2,FALSE),FALSE)</f>
        <v>#REF!</v>
      </c>
      <c r="K260" s="47" t="e">
        <f>VLOOKUP($A260,#REF!,HLOOKUP(总课表!F260,#REF!,2,FALSE),FALSE)</f>
        <v>#REF!</v>
      </c>
      <c r="L260" s="47" t="e">
        <f>VLOOKUP($A260,#REF!,HLOOKUP(总课表!G260,#REF!,2,FALSE),FALSE)</f>
        <v>#REF!</v>
      </c>
      <c r="M260" s="47" t="str">
        <f>IF(ISERROR(FIND(#REF!,H260)),"",IF(FIND(#REF!,H260)&lt;&gt;0,#REF!&amp;COLUMNS(总课表!$M$3:M$3)&amp;总课表!$B260,""))</f>
        <v/>
      </c>
      <c r="N260" s="47" t="str">
        <f>IF(ISERROR(FIND(#REF!,I260)),"",IF(FIND(#REF!,I260)&lt;&gt;0,#REF!&amp;COLUMNS(总课表!$M$3:N$3)&amp;总课表!$B260,""))</f>
        <v/>
      </c>
      <c r="O260" s="47" t="str">
        <f>IF(ISERROR(FIND(#REF!,J260)),"",IF(FIND(#REF!,J260)&lt;&gt;0,#REF!&amp;COLUMNS(总课表!$M$3:O$3)&amp;总课表!$B260,""))</f>
        <v/>
      </c>
      <c r="P260" s="47" t="str">
        <f>IF(ISERROR(FIND(#REF!,K260)),"",IF(FIND(#REF!,K260)&lt;&gt;0,#REF!&amp;COLUMNS(总课表!$M$3:P$3)&amp;总课表!$B260,""))</f>
        <v/>
      </c>
      <c r="Q260" s="47" t="str">
        <f>IF(ISERROR(FIND(#REF!,L260)),"",IF(FIND(#REF!,L260)&lt;&gt;0,#REF!&amp;COLUMNS(总课表!$M$3:Q$3)&amp;总课表!$B260,""))</f>
        <v/>
      </c>
      <c r="T260" s="48">
        <v>306</v>
      </c>
      <c r="U260" s="45" t="s">
        <v>55</v>
      </c>
      <c r="V260" s="46" t="s">
        <v>270</v>
      </c>
      <c r="W260" s="46" t="s">
        <v>262</v>
      </c>
      <c r="X260" s="46" t="s">
        <v>259</v>
      </c>
      <c r="Y260" s="46" t="s">
        <v>267</v>
      </c>
      <c r="Z260" s="46" t="s">
        <v>267</v>
      </c>
    </row>
    <row r="261" spans="1:26" ht="22.5" customHeight="1">
      <c r="A261" s="48">
        <v>306</v>
      </c>
      <c r="B261" s="45" t="s">
        <v>56</v>
      </c>
      <c r="C261" s="46" t="s">
        <v>266</v>
      </c>
      <c r="D261" s="46" t="s">
        <v>262</v>
      </c>
      <c r="E261" s="46" t="s">
        <v>259</v>
      </c>
      <c r="F261" s="46" t="s">
        <v>263</v>
      </c>
      <c r="G261" s="46" t="s">
        <v>267</v>
      </c>
      <c r="H261" s="47" t="e">
        <f>VLOOKUP($A261,#REF!,HLOOKUP(总课表!C261,#REF!,2,FALSE),FALSE)</f>
        <v>#REF!</v>
      </c>
      <c r="I261" s="47" t="e">
        <f>VLOOKUP($A261,#REF!,HLOOKUP(总课表!D261,#REF!,2,FALSE),FALSE)</f>
        <v>#REF!</v>
      </c>
      <c r="J261" s="47" t="e">
        <f>VLOOKUP($A261,#REF!,HLOOKUP(总课表!E261,#REF!,2,FALSE),FALSE)</f>
        <v>#REF!</v>
      </c>
      <c r="K261" s="47" t="e">
        <f>VLOOKUP($A261,#REF!,HLOOKUP(总课表!F261,#REF!,2,FALSE),FALSE)</f>
        <v>#REF!</v>
      </c>
      <c r="L261" s="47" t="e">
        <f>VLOOKUP($A261,#REF!,HLOOKUP(总课表!G261,#REF!,2,FALSE),FALSE)</f>
        <v>#REF!</v>
      </c>
      <c r="M261" s="47" t="str">
        <f>IF(ISERROR(FIND(#REF!,H261)),"",IF(FIND(#REF!,H261)&lt;&gt;0,#REF!&amp;COLUMNS(总课表!$M$3:M$3)&amp;总课表!$B261,""))</f>
        <v/>
      </c>
      <c r="N261" s="47" t="str">
        <f>IF(ISERROR(FIND(#REF!,I261)),"",IF(FIND(#REF!,I261)&lt;&gt;0,#REF!&amp;COLUMNS(总课表!$M$3:N$3)&amp;总课表!$B261,""))</f>
        <v/>
      </c>
      <c r="O261" s="47" t="str">
        <f>IF(ISERROR(FIND(#REF!,J261)),"",IF(FIND(#REF!,J261)&lt;&gt;0,#REF!&amp;COLUMNS(总课表!$M$3:O$3)&amp;总课表!$B261,""))</f>
        <v/>
      </c>
      <c r="P261" s="47" t="str">
        <f>IF(ISERROR(FIND(#REF!,K261)),"",IF(FIND(#REF!,K261)&lt;&gt;0,#REF!&amp;COLUMNS(总课表!$M$3:P$3)&amp;总课表!$B261,""))</f>
        <v/>
      </c>
      <c r="Q261" s="47" t="str">
        <f>IF(ISERROR(FIND(#REF!,L261)),"",IF(FIND(#REF!,L261)&lt;&gt;0,#REF!&amp;COLUMNS(总课表!$M$3:Q$3)&amp;总课表!$B261,""))</f>
        <v/>
      </c>
      <c r="T261" s="48">
        <v>306</v>
      </c>
      <c r="U261" s="45" t="s">
        <v>56</v>
      </c>
      <c r="V261" s="46" t="s">
        <v>266</v>
      </c>
      <c r="W261" s="46" t="s">
        <v>262</v>
      </c>
      <c r="X261" s="46" t="s">
        <v>259</v>
      </c>
      <c r="Y261" s="46" t="s">
        <v>263</v>
      </c>
      <c r="Z261" s="46" t="s">
        <v>267</v>
      </c>
    </row>
    <row r="262" spans="1:26" ht="22.5" customHeight="1">
      <c r="A262" s="48"/>
      <c r="B262" s="49"/>
      <c r="C262" s="50"/>
      <c r="D262" s="50"/>
      <c r="E262" s="50"/>
      <c r="F262" s="50"/>
      <c r="G262" s="51">
        <v>44172</v>
      </c>
      <c r="H262" s="52"/>
      <c r="I262" s="47"/>
      <c r="J262" s="47"/>
      <c r="K262" s="47"/>
      <c r="L262" s="47"/>
      <c r="M262" s="47"/>
      <c r="N262" s="47"/>
      <c r="O262" s="47"/>
      <c r="P262" s="47"/>
      <c r="Q262" s="47"/>
      <c r="T262" s="48"/>
      <c r="U262" s="49"/>
      <c r="V262" s="50"/>
      <c r="W262" s="50"/>
      <c r="X262" s="50"/>
      <c r="Y262" s="50"/>
      <c r="Z262" s="51">
        <v>44172</v>
      </c>
    </row>
    <row r="263" spans="1:26" ht="22.5" customHeight="1">
      <c r="A263" s="48"/>
      <c r="B263" s="49"/>
      <c r="C263" s="50"/>
      <c r="D263" s="50"/>
      <c r="E263" s="50"/>
      <c r="F263" s="50"/>
      <c r="G263" s="50"/>
      <c r="H263" s="52"/>
      <c r="I263" s="47"/>
      <c r="J263" s="47"/>
      <c r="K263" s="47"/>
      <c r="L263" s="47"/>
      <c r="M263" s="47"/>
      <c r="N263" s="47"/>
      <c r="O263" s="47"/>
      <c r="P263" s="47"/>
      <c r="Q263" s="47"/>
      <c r="T263" s="48"/>
      <c r="U263" s="49"/>
      <c r="V263" s="50"/>
      <c r="W263" s="50"/>
      <c r="X263" s="50"/>
      <c r="Y263" s="50"/>
      <c r="Z263" s="50"/>
    </row>
    <row r="264" spans="1:26" ht="22.5" customHeight="1">
      <c r="A264" s="48"/>
      <c r="B264" s="49"/>
      <c r="C264" s="50"/>
      <c r="D264" s="50"/>
      <c r="E264" s="50"/>
      <c r="F264" s="50"/>
      <c r="G264" s="50"/>
      <c r="H264" s="52"/>
      <c r="I264" s="47"/>
      <c r="J264" s="47"/>
      <c r="K264" s="47"/>
      <c r="L264" s="47"/>
      <c r="M264" s="47"/>
      <c r="N264" s="47"/>
      <c r="O264" s="47"/>
      <c r="P264" s="47"/>
      <c r="Q264" s="47"/>
      <c r="T264" s="48"/>
      <c r="U264" s="49"/>
      <c r="V264" s="50"/>
      <c r="W264" s="50"/>
      <c r="X264" s="50"/>
      <c r="Y264" s="50"/>
      <c r="Z264" s="50"/>
    </row>
    <row r="265" spans="1:26" ht="22.5" customHeight="1">
      <c r="A265" s="48"/>
      <c r="H265" s="52"/>
      <c r="I265" s="47"/>
      <c r="J265" s="47"/>
      <c r="K265" s="47"/>
      <c r="L265" s="47"/>
      <c r="M265" s="47"/>
      <c r="N265" s="47"/>
      <c r="O265" s="47"/>
      <c r="P265" s="47"/>
      <c r="Q265" s="47"/>
      <c r="T265" s="48"/>
    </row>
    <row r="266" spans="1:26" ht="22.5" customHeight="1">
      <c r="A266" s="48"/>
      <c r="B266" s="103" t="s">
        <v>318</v>
      </c>
      <c r="C266" s="103"/>
      <c r="D266" s="103"/>
      <c r="E266" s="103"/>
      <c r="F266" s="103"/>
      <c r="G266" s="103"/>
      <c r="H266" s="52"/>
      <c r="I266" s="47"/>
      <c r="J266" s="47"/>
      <c r="K266" s="47"/>
      <c r="L266" s="47"/>
      <c r="M266" s="47"/>
      <c r="N266" s="47"/>
      <c r="O266" s="47"/>
      <c r="P266" s="47"/>
      <c r="Q266" s="47"/>
      <c r="T266" s="48"/>
      <c r="U266" s="102" t="s">
        <v>319</v>
      </c>
      <c r="V266" s="103"/>
      <c r="W266" s="103"/>
      <c r="X266" s="103"/>
      <c r="Y266" s="103"/>
      <c r="Z266" s="103"/>
    </row>
    <row r="267" spans="1:26" ht="22.5" customHeight="1">
      <c r="A267" s="48"/>
      <c r="B267" s="40" t="s">
        <v>39</v>
      </c>
      <c r="C267" s="41" t="s">
        <v>40</v>
      </c>
      <c r="D267" s="41" t="s">
        <v>41</v>
      </c>
      <c r="E267" s="41" t="s">
        <v>42</v>
      </c>
      <c r="F267" s="41" t="s">
        <v>43</v>
      </c>
      <c r="G267" s="41" t="s">
        <v>44</v>
      </c>
      <c r="H267" s="52"/>
      <c r="I267" s="47"/>
      <c r="J267" s="47"/>
      <c r="K267" s="47"/>
      <c r="L267" s="47"/>
      <c r="M267" s="47"/>
      <c r="N267" s="47"/>
      <c r="O267" s="47"/>
      <c r="P267" s="47"/>
      <c r="Q267" s="47"/>
      <c r="T267" s="48"/>
      <c r="U267" s="53" t="s">
        <v>39</v>
      </c>
      <c r="V267" s="41" t="s">
        <v>40</v>
      </c>
      <c r="W267" s="41" t="s">
        <v>41</v>
      </c>
      <c r="X267" s="41" t="s">
        <v>42</v>
      </c>
      <c r="Y267" s="41" t="s">
        <v>43</v>
      </c>
      <c r="Z267" s="41" t="s">
        <v>44</v>
      </c>
    </row>
    <row r="268" spans="1:26" ht="22.5" customHeight="1">
      <c r="A268" s="48">
        <v>307</v>
      </c>
      <c r="B268" s="45" t="s">
        <v>45</v>
      </c>
      <c r="C268" s="55" t="s">
        <v>262</v>
      </c>
      <c r="D268" s="55" t="s">
        <v>260</v>
      </c>
      <c r="E268" s="55" t="s">
        <v>261</v>
      </c>
      <c r="F268" s="55" t="s">
        <v>259</v>
      </c>
      <c r="G268" s="55" t="s">
        <v>262</v>
      </c>
      <c r="H268" s="47" t="e">
        <f>VLOOKUP($A268,#REF!,HLOOKUP(总课表!C268,#REF!,2,FALSE),FALSE)</f>
        <v>#REF!</v>
      </c>
      <c r="I268" s="47" t="e">
        <f>VLOOKUP($A268,#REF!,HLOOKUP(总课表!D268,#REF!,2,FALSE),FALSE)</f>
        <v>#REF!</v>
      </c>
      <c r="J268" s="47" t="e">
        <f>VLOOKUP($A268,#REF!,HLOOKUP(总课表!E268,#REF!,2,FALSE),FALSE)</f>
        <v>#REF!</v>
      </c>
      <c r="K268" s="47" t="e">
        <f>VLOOKUP($A268,#REF!,HLOOKUP(总课表!F268,#REF!,2,FALSE),FALSE)</f>
        <v>#REF!</v>
      </c>
      <c r="L268" s="47" t="e">
        <f>VLOOKUP($A268,#REF!,HLOOKUP(总课表!G268,#REF!,2,FALSE),FALSE)</f>
        <v>#REF!</v>
      </c>
      <c r="M268" s="47" t="str">
        <f>IF(ISERROR(FIND(#REF!,H268)),"",IF(FIND(#REF!,H268)&lt;&gt;0,#REF!&amp;COLUMNS(总课表!$M$3:M$3)&amp;总课表!$B268,""))</f>
        <v/>
      </c>
      <c r="N268" s="47" t="str">
        <f>IF(ISERROR(FIND(#REF!,I268)),"",IF(FIND(#REF!,I268)&lt;&gt;0,#REF!&amp;COLUMNS(总课表!$M$3:N$3)&amp;总课表!$B268,""))</f>
        <v/>
      </c>
      <c r="O268" s="47" t="str">
        <f>IF(ISERROR(FIND(#REF!,J268)),"",IF(FIND(#REF!,J268)&lt;&gt;0,#REF!&amp;COLUMNS(总课表!$M$3:O$3)&amp;总课表!$B268,""))</f>
        <v/>
      </c>
      <c r="P268" s="47" t="str">
        <f>IF(ISERROR(FIND(#REF!,K268)),"",IF(FIND(#REF!,K268)&lt;&gt;0,#REF!&amp;COLUMNS(总课表!$M$3:P$3)&amp;总课表!$B268,""))</f>
        <v/>
      </c>
      <c r="Q268" s="47" t="str">
        <f>IF(ISERROR(FIND(#REF!,L268)),"",IF(FIND(#REF!,L268)&lt;&gt;0,#REF!&amp;COLUMNS(总课表!$M$3:Q$3)&amp;总课表!$B268,""))</f>
        <v/>
      </c>
      <c r="T268" s="48">
        <v>307</v>
      </c>
      <c r="U268" s="45" t="s">
        <v>45</v>
      </c>
      <c r="V268" s="55" t="s">
        <v>262</v>
      </c>
      <c r="W268" s="55" t="s">
        <v>260</v>
      </c>
      <c r="X268" s="55" t="s">
        <v>261</v>
      </c>
      <c r="Y268" s="55" t="s">
        <v>259</v>
      </c>
      <c r="Z268" s="55" t="s">
        <v>262</v>
      </c>
    </row>
    <row r="269" spans="1:26" ht="22.5" customHeight="1">
      <c r="A269" s="48">
        <v>307</v>
      </c>
      <c r="B269" s="45" t="s">
        <v>46</v>
      </c>
      <c r="C269" s="46" t="s">
        <v>262</v>
      </c>
      <c r="D269" s="46" t="s">
        <v>260</v>
      </c>
      <c r="E269" s="46" t="s">
        <v>260</v>
      </c>
      <c r="F269" s="46" t="s">
        <v>259</v>
      </c>
      <c r="G269" s="46" t="s">
        <v>262</v>
      </c>
      <c r="H269" s="47" t="e">
        <f>VLOOKUP($A269,#REF!,HLOOKUP(总课表!C269,#REF!,2,FALSE),FALSE)</f>
        <v>#REF!</v>
      </c>
      <c r="I269" s="47" t="e">
        <f>VLOOKUP($A269,#REF!,HLOOKUP(总课表!D269,#REF!,2,FALSE),FALSE)</f>
        <v>#REF!</v>
      </c>
      <c r="J269" s="47" t="e">
        <f>VLOOKUP($A269,#REF!,HLOOKUP(总课表!E269,#REF!,2,FALSE),FALSE)</f>
        <v>#REF!</v>
      </c>
      <c r="K269" s="47" t="e">
        <f>VLOOKUP($A269,#REF!,HLOOKUP(总课表!F269,#REF!,2,FALSE),FALSE)</f>
        <v>#REF!</v>
      </c>
      <c r="L269" s="47" t="e">
        <f>VLOOKUP($A269,#REF!,HLOOKUP(总课表!G269,#REF!,2,FALSE),FALSE)</f>
        <v>#REF!</v>
      </c>
      <c r="M269" s="47" t="str">
        <f>IF(ISERROR(FIND(#REF!,H269)),"",IF(FIND(#REF!,H269)&lt;&gt;0,#REF!&amp;COLUMNS(总课表!$M$3:M$3)&amp;总课表!$B269,""))</f>
        <v/>
      </c>
      <c r="N269" s="47" t="str">
        <f>IF(ISERROR(FIND(#REF!,I269)),"",IF(FIND(#REF!,I269)&lt;&gt;0,#REF!&amp;COLUMNS(总课表!$M$3:N$3)&amp;总课表!$B269,""))</f>
        <v/>
      </c>
      <c r="O269" s="47" t="str">
        <f>IF(ISERROR(FIND(#REF!,J269)),"",IF(FIND(#REF!,J269)&lt;&gt;0,#REF!&amp;COLUMNS(总课表!$M$3:O$3)&amp;总课表!$B269,""))</f>
        <v/>
      </c>
      <c r="P269" s="47" t="str">
        <f>IF(ISERROR(FIND(#REF!,K269)),"",IF(FIND(#REF!,K269)&lt;&gt;0,#REF!&amp;COLUMNS(总课表!$M$3:P$3)&amp;总课表!$B269,""))</f>
        <v/>
      </c>
      <c r="Q269" s="47" t="str">
        <f>IF(ISERROR(FIND(#REF!,L269)),"",IF(FIND(#REF!,L269)&lt;&gt;0,#REF!&amp;COLUMNS(总课表!$M$3:Q$3)&amp;总课表!$B269,""))</f>
        <v/>
      </c>
      <c r="T269" s="48">
        <v>307</v>
      </c>
      <c r="U269" s="45" t="s">
        <v>46</v>
      </c>
      <c r="V269" s="46" t="s">
        <v>262</v>
      </c>
      <c r="W269" s="46" t="s">
        <v>260</v>
      </c>
      <c r="X269" s="46" t="s">
        <v>260</v>
      </c>
      <c r="Y269" s="46" t="s">
        <v>259</v>
      </c>
      <c r="Z269" s="46" t="s">
        <v>262</v>
      </c>
    </row>
    <row r="270" spans="1:26" ht="22.5" customHeight="1">
      <c r="A270" s="48">
        <v>307</v>
      </c>
      <c r="B270" s="45" t="s">
        <v>47</v>
      </c>
      <c r="C270" s="46" t="s">
        <v>259</v>
      </c>
      <c r="D270" s="46" t="s">
        <v>261</v>
      </c>
      <c r="E270" s="46" t="s">
        <v>264</v>
      </c>
      <c r="F270" s="46" t="s">
        <v>259</v>
      </c>
      <c r="G270" s="63" t="s">
        <v>259</v>
      </c>
      <c r="H270" s="47" t="e">
        <f>VLOOKUP($A270,#REF!,HLOOKUP(总课表!C270,#REF!,2,FALSE),FALSE)</f>
        <v>#REF!</v>
      </c>
      <c r="I270" s="47" t="e">
        <f>VLOOKUP($A270,#REF!,HLOOKUP(总课表!D270,#REF!,2,FALSE),FALSE)</f>
        <v>#REF!</v>
      </c>
      <c r="J270" s="47" t="e">
        <f>VLOOKUP($A270,#REF!,HLOOKUP(总课表!E270,#REF!,2,FALSE),FALSE)</f>
        <v>#REF!</v>
      </c>
      <c r="K270" s="47" t="e">
        <f>VLOOKUP($A270,#REF!,HLOOKUP(总课表!F270,#REF!,2,FALSE),FALSE)</f>
        <v>#REF!</v>
      </c>
      <c r="L270" s="47" t="e">
        <f>VLOOKUP($A270,#REF!,HLOOKUP(总课表!G270,#REF!,2,FALSE),FALSE)</f>
        <v>#REF!</v>
      </c>
      <c r="M270" s="47" t="str">
        <f>IF(ISERROR(FIND(#REF!,H270)),"",IF(FIND(#REF!,H270)&lt;&gt;0,#REF!&amp;COLUMNS(总课表!$M$3:M$3)&amp;总课表!$B270,""))</f>
        <v/>
      </c>
      <c r="N270" s="47" t="str">
        <f>IF(ISERROR(FIND(#REF!,I270)),"",IF(FIND(#REF!,I270)&lt;&gt;0,#REF!&amp;COLUMNS(总课表!$M$3:N$3)&amp;总课表!$B270,""))</f>
        <v/>
      </c>
      <c r="O270" s="47" t="str">
        <f>IF(ISERROR(FIND(#REF!,J270)),"",IF(FIND(#REF!,J270)&lt;&gt;0,#REF!&amp;COLUMNS(总课表!$M$3:O$3)&amp;总课表!$B270,""))</f>
        <v/>
      </c>
      <c r="P270" s="47" t="str">
        <f>IF(ISERROR(FIND(#REF!,K270)),"",IF(FIND(#REF!,K270)&lt;&gt;0,#REF!&amp;COLUMNS(总课表!$M$3:P$3)&amp;总课表!$B270,""))</f>
        <v/>
      </c>
      <c r="Q270" s="47" t="str">
        <f>IF(ISERROR(FIND(#REF!,L270)),"",IF(FIND(#REF!,L270)&lt;&gt;0,#REF!&amp;COLUMNS(总课表!$M$3:Q$3)&amp;总课表!$B270,""))</f>
        <v/>
      </c>
      <c r="T270" s="48">
        <v>307</v>
      </c>
      <c r="U270" s="45" t="s">
        <v>47</v>
      </c>
      <c r="V270" s="46" t="s">
        <v>259</v>
      </c>
      <c r="W270" s="46" t="s">
        <v>261</v>
      </c>
      <c r="X270" s="46" t="s">
        <v>264</v>
      </c>
      <c r="Y270" s="46" t="s">
        <v>259</v>
      </c>
      <c r="Z270" s="63" t="s">
        <v>259</v>
      </c>
    </row>
    <row r="271" spans="1:26" ht="22.5" customHeight="1">
      <c r="A271" s="48">
        <v>307</v>
      </c>
      <c r="B271" s="45" t="s">
        <v>48</v>
      </c>
      <c r="C271" s="46" t="s">
        <v>259</v>
      </c>
      <c r="D271" s="46" t="s">
        <v>259</v>
      </c>
      <c r="E271" s="46" t="s">
        <v>267</v>
      </c>
      <c r="F271" s="46" t="s">
        <v>262</v>
      </c>
      <c r="G271" s="46" t="s">
        <v>267</v>
      </c>
      <c r="H271" s="47" t="e">
        <f>VLOOKUP($A271,#REF!,HLOOKUP(总课表!C271,#REF!,2,FALSE),FALSE)</f>
        <v>#REF!</v>
      </c>
      <c r="I271" s="47" t="e">
        <f>VLOOKUP($A271,#REF!,HLOOKUP(总课表!D271,#REF!,2,FALSE),FALSE)</f>
        <v>#REF!</v>
      </c>
      <c r="J271" s="47" t="e">
        <f>VLOOKUP($A271,#REF!,HLOOKUP(总课表!E271,#REF!,2,FALSE),FALSE)</f>
        <v>#REF!</v>
      </c>
      <c r="K271" s="47" t="e">
        <f>VLOOKUP($A271,#REF!,HLOOKUP(总课表!F271,#REF!,2,FALSE),FALSE)</f>
        <v>#REF!</v>
      </c>
      <c r="L271" s="47" t="e">
        <f>VLOOKUP($A271,#REF!,HLOOKUP(总课表!G271,#REF!,2,FALSE),FALSE)</f>
        <v>#REF!</v>
      </c>
      <c r="M271" s="47" t="str">
        <f>IF(ISERROR(FIND(#REF!,H271)),"",IF(FIND(#REF!,H271)&lt;&gt;0,#REF!&amp;COLUMNS(总课表!$M$3:M$3)&amp;总课表!$B271,""))</f>
        <v/>
      </c>
      <c r="N271" s="47" t="str">
        <f>IF(ISERROR(FIND(#REF!,I271)),"",IF(FIND(#REF!,I271)&lt;&gt;0,#REF!&amp;COLUMNS(总课表!$M$3:N$3)&amp;总课表!$B271,""))</f>
        <v/>
      </c>
      <c r="O271" s="47" t="str">
        <f>IF(ISERROR(FIND(#REF!,J271)),"",IF(FIND(#REF!,J271)&lt;&gt;0,#REF!&amp;COLUMNS(总课表!$M$3:O$3)&amp;总课表!$B271,""))</f>
        <v/>
      </c>
      <c r="P271" s="47" t="str">
        <f>IF(ISERROR(FIND(#REF!,K271)),"",IF(FIND(#REF!,K271)&lt;&gt;0,#REF!&amp;COLUMNS(总课表!$M$3:P$3)&amp;总课表!$B271,""))</f>
        <v/>
      </c>
      <c r="Q271" s="47" t="str">
        <f>IF(ISERROR(FIND(#REF!,L271)),"",IF(FIND(#REF!,L271)&lt;&gt;0,#REF!&amp;COLUMNS(总课表!$M$3:Q$3)&amp;总课表!$B271,""))</f>
        <v/>
      </c>
      <c r="T271" s="48">
        <v>307</v>
      </c>
      <c r="U271" s="45" t="s">
        <v>48</v>
      </c>
      <c r="V271" s="46" t="s">
        <v>259</v>
      </c>
      <c r="W271" s="46" t="s">
        <v>259</v>
      </c>
      <c r="X271" s="46" t="s">
        <v>267</v>
      </c>
      <c r="Y271" s="46" t="s">
        <v>262</v>
      </c>
      <c r="Z271" s="46" t="s">
        <v>267</v>
      </c>
    </row>
    <row r="272" spans="1:26" ht="22.5" customHeight="1">
      <c r="A272" s="48">
        <v>307</v>
      </c>
      <c r="B272" s="45" t="s">
        <v>50</v>
      </c>
      <c r="C272" s="46" t="s">
        <v>264</v>
      </c>
      <c r="D272" s="46" t="s">
        <v>259</v>
      </c>
      <c r="E272" s="46" t="s">
        <v>267</v>
      </c>
      <c r="F272" s="46" t="s">
        <v>262</v>
      </c>
      <c r="G272" s="46" t="s">
        <v>267</v>
      </c>
      <c r="H272" s="47" t="e">
        <f>VLOOKUP($A272,#REF!,HLOOKUP(总课表!C272,#REF!,2,FALSE),FALSE)</f>
        <v>#REF!</v>
      </c>
      <c r="I272" s="47" t="e">
        <f>VLOOKUP($A272,#REF!,HLOOKUP(总课表!D272,#REF!,2,FALSE),FALSE)</f>
        <v>#REF!</v>
      </c>
      <c r="J272" s="47" t="e">
        <f>VLOOKUP($A272,#REF!,HLOOKUP(总课表!E272,#REF!,2,FALSE),FALSE)</f>
        <v>#REF!</v>
      </c>
      <c r="K272" s="47" t="e">
        <f>VLOOKUP($A272,#REF!,HLOOKUP(总课表!F272,#REF!,2,FALSE),FALSE)</f>
        <v>#REF!</v>
      </c>
      <c r="L272" s="47" t="e">
        <f>VLOOKUP($A272,#REF!,HLOOKUP(总课表!G272,#REF!,2,FALSE),FALSE)</f>
        <v>#REF!</v>
      </c>
      <c r="M272" s="47" t="str">
        <f>IF(ISERROR(FIND(#REF!,H272)),"",IF(FIND(#REF!,H272)&lt;&gt;0,#REF!&amp;COLUMNS(总课表!$M$3:M$3)&amp;总课表!$B272,""))</f>
        <v/>
      </c>
      <c r="N272" s="47" t="str">
        <f>IF(ISERROR(FIND(#REF!,I272)),"",IF(FIND(#REF!,I272)&lt;&gt;0,#REF!&amp;COLUMNS(总课表!$M$3:N$3)&amp;总课表!$B272,""))</f>
        <v/>
      </c>
      <c r="O272" s="47" t="str">
        <f>IF(ISERROR(FIND(#REF!,J272)),"",IF(FIND(#REF!,J272)&lt;&gt;0,#REF!&amp;COLUMNS(总课表!$M$3:O$3)&amp;总课表!$B272,""))</f>
        <v/>
      </c>
      <c r="P272" s="47" t="str">
        <f>IF(ISERROR(FIND(#REF!,K272)),"",IF(FIND(#REF!,K272)&lt;&gt;0,#REF!&amp;COLUMNS(总课表!$M$3:P$3)&amp;总课表!$B272,""))</f>
        <v/>
      </c>
      <c r="Q272" s="47" t="str">
        <f>IF(ISERROR(FIND(#REF!,L272)),"",IF(FIND(#REF!,L272)&lt;&gt;0,#REF!&amp;COLUMNS(总课表!$M$3:Q$3)&amp;总课表!$B272,""))</f>
        <v/>
      </c>
      <c r="T272" s="48">
        <v>307</v>
      </c>
      <c r="U272" s="45" t="s">
        <v>50</v>
      </c>
      <c r="V272" s="46" t="s">
        <v>264</v>
      </c>
      <c r="W272" s="46" t="s">
        <v>259</v>
      </c>
      <c r="X272" s="46" t="s">
        <v>267</v>
      </c>
      <c r="Y272" s="46" t="s">
        <v>262</v>
      </c>
      <c r="Z272" s="46" t="s">
        <v>267</v>
      </c>
    </row>
    <row r="273" spans="1:26" ht="22.5" customHeight="1">
      <c r="A273" s="48">
        <v>307</v>
      </c>
      <c r="B273" s="45" t="s">
        <v>52</v>
      </c>
      <c r="C273" s="46" t="s">
        <v>261</v>
      </c>
      <c r="D273" s="46" t="s">
        <v>262</v>
      </c>
      <c r="E273" s="63" t="s">
        <v>259</v>
      </c>
      <c r="F273" s="46" t="s">
        <v>267</v>
      </c>
      <c r="G273" s="46" t="s">
        <v>264</v>
      </c>
      <c r="H273" s="47" t="e">
        <f>VLOOKUP($A273,#REF!,HLOOKUP(总课表!C273,#REF!,2,FALSE),FALSE)</f>
        <v>#REF!</v>
      </c>
      <c r="I273" s="47" t="e">
        <f>VLOOKUP($A273,#REF!,HLOOKUP(总课表!D273,#REF!,2,FALSE),FALSE)</f>
        <v>#REF!</v>
      </c>
      <c r="J273" s="47" t="e">
        <f>VLOOKUP($A273,#REF!,HLOOKUP(总课表!E273,#REF!,2,FALSE),FALSE)</f>
        <v>#REF!</v>
      </c>
      <c r="K273" s="47" t="e">
        <f>VLOOKUP($A273,#REF!,HLOOKUP(总课表!F273,#REF!,2,FALSE),FALSE)</f>
        <v>#REF!</v>
      </c>
      <c r="L273" s="47" t="e">
        <f>VLOOKUP($A273,#REF!,HLOOKUP(总课表!G273,#REF!,2,FALSE),FALSE)</f>
        <v>#REF!</v>
      </c>
      <c r="M273" s="47" t="str">
        <f>IF(ISERROR(FIND(#REF!,H273)),"",IF(FIND(#REF!,H273)&lt;&gt;0,#REF!&amp;COLUMNS(总课表!$M$3:M$3)&amp;总课表!$B273,""))</f>
        <v/>
      </c>
      <c r="N273" s="47" t="str">
        <f>IF(ISERROR(FIND(#REF!,I273)),"",IF(FIND(#REF!,I273)&lt;&gt;0,#REF!&amp;COLUMNS(总课表!$M$3:N$3)&amp;总课表!$B273,""))</f>
        <v/>
      </c>
      <c r="O273" s="47" t="str">
        <f>IF(ISERROR(FIND(#REF!,J273)),"",IF(FIND(#REF!,J273)&lt;&gt;0,#REF!&amp;COLUMNS(总课表!$M$3:O$3)&amp;总课表!$B273,""))</f>
        <v/>
      </c>
      <c r="P273" s="47" t="str">
        <f>IF(ISERROR(FIND(#REF!,K273)),"",IF(FIND(#REF!,K273)&lt;&gt;0,#REF!&amp;COLUMNS(总课表!$M$3:P$3)&amp;总课表!$B273,""))</f>
        <v/>
      </c>
      <c r="Q273" s="47" t="str">
        <f>IF(ISERROR(FIND(#REF!,L273)),"",IF(FIND(#REF!,L273)&lt;&gt;0,#REF!&amp;COLUMNS(总课表!$M$3:Q$3)&amp;总课表!$B273,""))</f>
        <v/>
      </c>
      <c r="T273" s="48">
        <v>307</v>
      </c>
      <c r="U273" s="45" t="s">
        <v>52</v>
      </c>
      <c r="V273" s="46" t="s">
        <v>261</v>
      </c>
      <c r="W273" s="46" t="s">
        <v>262</v>
      </c>
      <c r="X273" s="63" t="s">
        <v>259</v>
      </c>
      <c r="Y273" s="46" t="s">
        <v>267</v>
      </c>
      <c r="Z273" s="46" t="s">
        <v>264</v>
      </c>
    </row>
    <row r="274" spans="1:26" ht="22.5" customHeight="1">
      <c r="A274" s="48">
        <v>307</v>
      </c>
      <c r="B274" s="45" t="s">
        <v>53</v>
      </c>
      <c r="C274" s="46" t="s">
        <v>267</v>
      </c>
      <c r="D274" s="46" t="s">
        <v>262</v>
      </c>
      <c r="E274" s="46" t="s">
        <v>259</v>
      </c>
      <c r="F274" s="46" t="s">
        <v>267</v>
      </c>
      <c r="G274" s="46" t="s">
        <v>261</v>
      </c>
      <c r="H274" s="47" t="e">
        <f>VLOOKUP($A274,#REF!,HLOOKUP(总课表!C274,#REF!,2,FALSE),FALSE)</f>
        <v>#REF!</v>
      </c>
      <c r="I274" s="47" t="e">
        <f>VLOOKUP($A274,#REF!,HLOOKUP(总课表!D274,#REF!,2,FALSE),FALSE)</f>
        <v>#REF!</v>
      </c>
      <c r="J274" s="47" t="e">
        <f>VLOOKUP($A274,#REF!,HLOOKUP(总课表!E274,#REF!,2,FALSE),FALSE)</f>
        <v>#REF!</v>
      </c>
      <c r="K274" s="47" t="e">
        <f>VLOOKUP($A274,#REF!,HLOOKUP(总课表!F274,#REF!,2,FALSE),FALSE)</f>
        <v>#REF!</v>
      </c>
      <c r="L274" s="47" t="e">
        <f>VLOOKUP($A274,#REF!,HLOOKUP(总课表!G274,#REF!,2,FALSE),FALSE)</f>
        <v>#REF!</v>
      </c>
      <c r="M274" s="47" t="str">
        <f>IF(ISERROR(FIND(#REF!,H274)),"",IF(FIND(#REF!,H274)&lt;&gt;0,#REF!&amp;COLUMNS(总课表!$M$3:M$3)&amp;总课表!$B274,""))</f>
        <v/>
      </c>
      <c r="N274" s="47" t="str">
        <f>IF(ISERROR(FIND(#REF!,I274)),"",IF(FIND(#REF!,I274)&lt;&gt;0,#REF!&amp;COLUMNS(总课表!$M$3:N$3)&amp;总课表!$B274,""))</f>
        <v/>
      </c>
      <c r="O274" s="47" t="str">
        <f>IF(ISERROR(FIND(#REF!,J274)),"",IF(FIND(#REF!,J274)&lt;&gt;0,#REF!&amp;COLUMNS(总课表!$M$3:O$3)&amp;总课表!$B274,""))</f>
        <v/>
      </c>
      <c r="P274" s="47" t="str">
        <f>IF(ISERROR(FIND(#REF!,K274)),"",IF(FIND(#REF!,K274)&lt;&gt;0,#REF!&amp;COLUMNS(总课表!$M$3:P$3)&amp;总课表!$B274,""))</f>
        <v/>
      </c>
      <c r="Q274" s="47" t="str">
        <f>IF(ISERROR(FIND(#REF!,L274)),"",IF(FIND(#REF!,L274)&lt;&gt;0,#REF!&amp;COLUMNS(总课表!$M$3:Q$3)&amp;总课表!$B274,""))</f>
        <v/>
      </c>
      <c r="T274" s="48">
        <v>307</v>
      </c>
      <c r="U274" s="45" t="s">
        <v>53</v>
      </c>
      <c r="V274" s="46" t="s">
        <v>267</v>
      </c>
      <c r="W274" s="46" t="s">
        <v>262</v>
      </c>
      <c r="X274" s="46" t="s">
        <v>259</v>
      </c>
      <c r="Y274" s="46" t="s">
        <v>267</v>
      </c>
      <c r="Z274" s="46" t="s">
        <v>261</v>
      </c>
    </row>
    <row r="275" spans="1:26" ht="22.5" customHeight="1">
      <c r="A275" s="48">
        <v>307</v>
      </c>
      <c r="B275" s="45" t="s">
        <v>54</v>
      </c>
      <c r="C275" s="46" t="s">
        <v>267</v>
      </c>
      <c r="D275" s="46" t="s">
        <v>264</v>
      </c>
      <c r="E275" s="63" t="s">
        <v>269</v>
      </c>
      <c r="F275" s="46" t="s">
        <v>264</v>
      </c>
      <c r="G275" s="46" t="s">
        <v>260</v>
      </c>
      <c r="H275" s="47" t="e">
        <f>VLOOKUP($A275,#REF!,HLOOKUP(总课表!C275,#REF!,2,FALSE),FALSE)</f>
        <v>#REF!</v>
      </c>
      <c r="I275" s="47" t="e">
        <f>VLOOKUP($A275,#REF!,HLOOKUP(总课表!D275,#REF!,2,FALSE),FALSE)</f>
        <v>#REF!</v>
      </c>
      <c r="J275" s="47" t="e">
        <f>VLOOKUP($A275,#REF!,HLOOKUP(总课表!E275,#REF!,2,FALSE),FALSE)</f>
        <v>#REF!</v>
      </c>
      <c r="K275" s="47" t="e">
        <f>VLOOKUP($A275,#REF!,HLOOKUP(总课表!F275,#REF!,2,FALSE),FALSE)</f>
        <v>#REF!</v>
      </c>
      <c r="L275" s="47" t="e">
        <f>VLOOKUP($A275,#REF!,HLOOKUP(总课表!G275,#REF!,2,FALSE),FALSE)</f>
        <v>#REF!</v>
      </c>
      <c r="M275" s="47" t="str">
        <f>IF(ISERROR(FIND(#REF!,H275)),"",IF(FIND(#REF!,H275)&lt;&gt;0,#REF!&amp;COLUMNS(总课表!$M$3:M$3)&amp;总课表!$B275,""))</f>
        <v/>
      </c>
      <c r="N275" s="47" t="str">
        <f>IF(ISERROR(FIND(#REF!,I275)),"",IF(FIND(#REF!,I275)&lt;&gt;0,#REF!&amp;COLUMNS(总课表!$M$3:N$3)&amp;总课表!$B275,""))</f>
        <v/>
      </c>
      <c r="O275" s="47" t="str">
        <f>IF(ISERROR(FIND(#REF!,J275)),"",IF(FIND(#REF!,J275)&lt;&gt;0,#REF!&amp;COLUMNS(总课表!$M$3:O$3)&amp;总课表!$B275,""))</f>
        <v/>
      </c>
      <c r="P275" s="47" t="str">
        <f>IF(ISERROR(FIND(#REF!,K275)),"",IF(FIND(#REF!,K275)&lt;&gt;0,#REF!&amp;COLUMNS(总课表!$M$3:P$3)&amp;总课表!$B275,""))</f>
        <v/>
      </c>
      <c r="Q275" s="47" t="str">
        <f>IF(ISERROR(FIND(#REF!,L275)),"",IF(FIND(#REF!,L275)&lt;&gt;0,#REF!&amp;COLUMNS(总课表!$M$3:Q$3)&amp;总课表!$B275,""))</f>
        <v/>
      </c>
      <c r="T275" s="48">
        <v>307</v>
      </c>
      <c r="U275" s="45" t="s">
        <v>54</v>
      </c>
      <c r="V275" s="46" t="s">
        <v>267</v>
      </c>
      <c r="W275" s="46" t="s">
        <v>264</v>
      </c>
      <c r="X275" s="63" t="s">
        <v>269</v>
      </c>
      <c r="Y275" s="46" t="s">
        <v>264</v>
      </c>
      <c r="Z275" s="46" t="s">
        <v>260</v>
      </c>
    </row>
    <row r="276" spans="1:26" ht="22.5" customHeight="1">
      <c r="A276" s="48">
        <v>307</v>
      </c>
      <c r="B276" s="45" t="s">
        <v>55</v>
      </c>
      <c r="C276" s="46" t="s">
        <v>270</v>
      </c>
      <c r="D276" s="46" t="s">
        <v>267</v>
      </c>
      <c r="E276" s="46" t="s">
        <v>262</v>
      </c>
      <c r="F276" s="46" t="s">
        <v>260</v>
      </c>
      <c r="G276" s="46" t="s">
        <v>259</v>
      </c>
      <c r="H276" s="47" t="e">
        <f>VLOOKUP($A276,#REF!,HLOOKUP(总课表!C276,#REF!,2,FALSE),FALSE)</f>
        <v>#REF!</v>
      </c>
      <c r="I276" s="47" t="e">
        <f>VLOOKUP($A276,#REF!,HLOOKUP(总课表!D276,#REF!,2,FALSE),FALSE)</f>
        <v>#REF!</v>
      </c>
      <c r="J276" s="47" t="e">
        <f>VLOOKUP($A276,#REF!,HLOOKUP(总课表!E276,#REF!,2,FALSE),FALSE)</f>
        <v>#REF!</v>
      </c>
      <c r="K276" s="47" t="e">
        <f>VLOOKUP($A276,#REF!,HLOOKUP(总课表!F276,#REF!,2,FALSE),FALSE)</f>
        <v>#REF!</v>
      </c>
      <c r="L276" s="47" t="e">
        <f>VLOOKUP($A276,#REF!,HLOOKUP(总课表!G276,#REF!,2,FALSE),FALSE)</f>
        <v>#REF!</v>
      </c>
      <c r="M276" s="47" t="str">
        <f>IF(ISERROR(FIND(#REF!,H276)),"",IF(FIND(#REF!,H276)&lt;&gt;0,#REF!&amp;COLUMNS(总课表!$M$3:M$3)&amp;总课表!$B276,""))</f>
        <v/>
      </c>
      <c r="N276" s="47" t="str">
        <f>IF(ISERROR(FIND(#REF!,I276)),"",IF(FIND(#REF!,I276)&lt;&gt;0,#REF!&amp;COLUMNS(总课表!$M$3:N$3)&amp;总课表!$B276,""))</f>
        <v/>
      </c>
      <c r="O276" s="47" t="str">
        <f>IF(ISERROR(FIND(#REF!,J276)),"",IF(FIND(#REF!,J276)&lt;&gt;0,#REF!&amp;COLUMNS(总课表!$M$3:O$3)&amp;总课表!$B276,""))</f>
        <v/>
      </c>
      <c r="P276" s="47" t="str">
        <f>IF(ISERROR(FIND(#REF!,K276)),"",IF(FIND(#REF!,K276)&lt;&gt;0,#REF!&amp;COLUMNS(总课表!$M$3:P$3)&amp;总课表!$B276,""))</f>
        <v/>
      </c>
      <c r="Q276" s="47" t="str">
        <f>IF(ISERROR(FIND(#REF!,L276)),"",IF(FIND(#REF!,L276)&lt;&gt;0,#REF!&amp;COLUMNS(总课表!$M$3:Q$3)&amp;总课表!$B276,""))</f>
        <v/>
      </c>
      <c r="T276" s="48">
        <v>307</v>
      </c>
      <c r="U276" s="45" t="s">
        <v>55</v>
      </c>
      <c r="V276" s="46" t="s">
        <v>270</v>
      </c>
      <c r="W276" s="46" t="s">
        <v>267</v>
      </c>
      <c r="X276" s="46" t="s">
        <v>262</v>
      </c>
      <c r="Y276" s="46" t="s">
        <v>260</v>
      </c>
      <c r="Z276" s="46" t="s">
        <v>259</v>
      </c>
    </row>
    <row r="277" spans="1:26" ht="22.5" customHeight="1">
      <c r="A277" s="48">
        <v>307</v>
      </c>
      <c r="B277" s="45" t="s">
        <v>56</v>
      </c>
      <c r="C277" s="46" t="s">
        <v>260</v>
      </c>
      <c r="D277" s="46" t="s">
        <v>267</v>
      </c>
      <c r="E277" s="46" t="s">
        <v>262</v>
      </c>
      <c r="F277" s="46" t="s">
        <v>261</v>
      </c>
      <c r="G277" s="63" t="s">
        <v>269</v>
      </c>
      <c r="H277" s="47" t="e">
        <f>VLOOKUP($A277,#REF!,HLOOKUP(总课表!C277,#REF!,2,FALSE),FALSE)</f>
        <v>#REF!</v>
      </c>
      <c r="I277" s="47" t="e">
        <f>VLOOKUP($A277,#REF!,HLOOKUP(总课表!D277,#REF!,2,FALSE),FALSE)</f>
        <v>#REF!</v>
      </c>
      <c r="J277" s="47" t="e">
        <f>VLOOKUP($A277,#REF!,HLOOKUP(总课表!E277,#REF!,2,FALSE),FALSE)</f>
        <v>#REF!</v>
      </c>
      <c r="K277" s="47" t="e">
        <f>VLOOKUP($A277,#REF!,HLOOKUP(总课表!F277,#REF!,2,FALSE),FALSE)</f>
        <v>#REF!</v>
      </c>
      <c r="L277" s="47" t="e">
        <f>VLOOKUP($A277,#REF!,HLOOKUP(总课表!G277,#REF!,2,FALSE),FALSE)</f>
        <v>#REF!</v>
      </c>
      <c r="M277" s="47" t="str">
        <f>IF(ISERROR(FIND(#REF!,H277)),"",IF(FIND(#REF!,H277)&lt;&gt;0,#REF!&amp;COLUMNS(总课表!$M$3:M$3)&amp;总课表!$B277,""))</f>
        <v/>
      </c>
      <c r="N277" s="47" t="str">
        <f>IF(ISERROR(FIND(#REF!,I277)),"",IF(FIND(#REF!,I277)&lt;&gt;0,#REF!&amp;COLUMNS(总课表!$M$3:N$3)&amp;总课表!$B277,""))</f>
        <v/>
      </c>
      <c r="O277" s="47" t="str">
        <f>IF(ISERROR(FIND(#REF!,J277)),"",IF(FIND(#REF!,J277)&lt;&gt;0,#REF!&amp;COLUMNS(总课表!$M$3:O$3)&amp;总课表!$B277,""))</f>
        <v/>
      </c>
      <c r="P277" s="47" t="str">
        <f>IF(ISERROR(FIND(#REF!,K277)),"",IF(FIND(#REF!,K277)&lt;&gt;0,#REF!&amp;COLUMNS(总课表!$M$3:P$3)&amp;总课表!$B277,""))</f>
        <v/>
      </c>
      <c r="Q277" s="47" t="str">
        <f>IF(ISERROR(FIND(#REF!,L277)),"",IF(FIND(#REF!,L277)&lt;&gt;0,#REF!&amp;COLUMNS(总课表!$M$3:Q$3)&amp;总课表!$B277,""))</f>
        <v/>
      </c>
      <c r="T277" s="48">
        <v>307</v>
      </c>
      <c r="U277" s="45" t="s">
        <v>56</v>
      </c>
      <c r="V277" s="46" t="s">
        <v>260</v>
      </c>
      <c r="W277" s="46" t="s">
        <v>267</v>
      </c>
      <c r="X277" s="46" t="s">
        <v>262</v>
      </c>
      <c r="Y277" s="46" t="s">
        <v>261</v>
      </c>
      <c r="Z277" s="63" t="s">
        <v>269</v>
      </c>
    </row>
    <row r="278" spans="1:26" ht="22.5" customHeight="1">
      <c r="A278" s="48"/>
      <c r="B278" s="49"/>
      <c r="C278" s="50"/>
      <c r="D278" s="50"/>
      <c r="E278" s="50"/>
      <c r="F278" s="50"/>
      <c r="G278" s="51">
        <v>44249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T278" s="48"/>
      <c r="U278" s="49"/>
      <c r="V278" s="50"/>
      <c r="W278" s="50"/>
      <c r="X278" s="50"/>
      <c r="Y278" s="50"/>
      <c r="Z278" s="51">
        <v>44249</v>
      </c>
    </row>
    <row r="279" spans="1:26" ht="22.5" customHeight="1">
      <c r="A279" s="48"/>
      <c r="B279" s="49"/>
      <c r="C279" s="50"/>
      <c r="D279" s="50"/>
      <c r="E279" s="50"/>
      <c r="F279" s="50"/>
      <c r="G279" s="50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T279" s="48"/>
      <c r="U279" s="49"/>
      <c r="V279" s="50"/>
      <c r="W279" s="50"/>
      <c r="X279" s="50"/>
      <c r="Y279" s="50"/>
      <c r="Z279" s="50"/>
    </row>
    <row r="280" spans="1:26" ht="22.5" customHeight="1">
      <c r="A280" s="48"/>
      <c r="B280" s="49"/>
      <c r="C280" s="50"/>
      <c r="D280" s="50"/>
      <c r="E280" s="50"/>
      <c r="F280" s="50"/>
      <c r="G280" s="50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T280" s="48"/>
      <c r="U280" s="49"/>
      <c r="V280" s="50"/>
      <c r="W280" s="50"/>
      <c r="X280" s="50"/>
      <c r="Y280" s="50"/>
      <c r="Z280" s="50"/>
    </row>
    <row r="281" spans="1:26" ht="22.5" customHeight="1">
      <c r="A281" s="48"/>
      <c r="B281" s="103" t="s">
        <v>320</v>
      </c>
      <c r="C281" s="103"/>
      <c r="D281" s="103"/>
      <c r="E281" s="103"/>
      <c r="F281" s="103"/>
      <c r="G281" s="103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T281" s="48"/>
      <c r="U281" s="102" t="s">
        <v>321</v>
      </c>
      <c r="V281" s="103"/>
      <c r="W281" s="103"/>
      <c r="X281" s="103"/>
      <c r="Y281" s="103"/>
      <c r="Z281" s="103"/>
    </row>
    <row r="282" spans="1:26" ht="22.5" customHeight="1">
      <c r="A282" s="48"/>
      <c r="B282" s="40" t="s">
        <v>39</v>
      </c>
      <c r="C282" s="41" t="s">
        <v>40</v>
      </c>
      <c r="D282" s="41" t="s">
        <v>41</v>
      </c>
      <c r="E282" s="41" t="s">
        <v>42</v>
      </c>
      <c r="F282" s="41" t="s">
        <v>43</v>
      </c>
      <c r="G282" s="41" t="s">
        <v>44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T282" s="48"/>
      <c r="U282" s="53" t="s">
        <v>39</v>
      </c>
      <c r="V282" s="41" t="s">
        <v>40</v>
      </c>
      <c r="W282" s="41" t="s">
        <v>41</v>
      </c>
      <c r="X282" s="41" t="s">
        <v>42</v>
      </c>
      <c r="Y282" s="41" t="s">
        <v>43</v>
      </c>
      <c r="Z282" s="41" t="s">
        <v>44</v>
      </c>
    </row>
    <row r="283" spans="1:26" ht="22.5" customHeight="1">
      <c r="A283" s="48">
        <v>308</v>
      </c>
      <c r="B283" s="45" t="s">
        <v>45</v>
      </c>
      <c r="C283" s="46" t="s">
        <v>262</v>
      </c>
      <c r="D283" s="46" t="s">
        <v>267</v>
      </c>
      <c r="E283" s="46" t="s">
        <v>259</v>
      </c>
      <c r="F283" s="46" t="s">
        <v>260</v>
      </c>
      <c r="G283" s="46" t="s">
        <v>261</v>
      </c>
      <c r="H283" s="47" t="e">
        <f>VLOOKUP($A283,#REF!,HLOOKUP(总课表!C283,#REF!,2,FALSE),FALSE)</f>
        <v>#REF!</v>
      </c>
      <c r="I283" s="47" t="e">
        <f>VLOOKUP($A283,#REF!,HLOOKUP(总课表!D283,#REF!,2,FALSE),FALSE)</f>
        <v>#REF!</v>
      </c>
      <c r="J283" s="47" t="e">
        <f>VLOOKUP($A283,#REF!,HLOOKUP(总课表!E283,#REF!,2,FALSE),FALSE)</f>
        <v>#REF!</v>
      </c>
      <c r="K283" s="47" t="e">
        <f>VLOOKUP($A283,#REF!,HLOOKUP(总课表!F283,#REF!,2,FALSE),FALSE)</f>
        <v>#REF!</v>
      </c>
      <c r="L283" s="47" t="e">
        <f>VLOOKUP($A283,#REF!,HLOOKUP(总课表!G283,#REF!,2,FALSE),FALSE)</f>
        <v>#REF!</v>
      </c>
      <c r="M283" s="47" t="str">
        <f>IF(ISERROR(FIND(#REF!,H283)),"",IF(FIND(#REF!,H283)&lt;&gt;0,#REF!&amp;COLUMNS(总课表!$M$3:M$3)&amp;总课表!$B283,""))</f>
        <v/>
      </c>
      <c r="N283" s="47" t="str">
        <f>IF(ISERROR(FIND(#REF!,I283)),"",IF(FIND(#REF!,I283)&lt;&gt;0,#REF!&amp;COLUMNS(总课表!$M$3:N$3)&amp;总课表!$B283,""))</f>
        <v/>
      </c>
      <c r="O283" s="47" t="str">
        <f>IF(ISERROR(FIND(#REF!,J283)),"",IF(FIND(#REF!,J283)&lt;&gt;0,#REF!&amp;COLUMNS(总课表!$M$3:O$3)&amp;总课表!$B283,""))</f>
        <v/>
      </c>
      <c r="P283" s="47" t="str">
        <f>IF(ISERROR(FIND(#REF!,K283)),"",IF(FIND(#REF!,K283)&lt;&gt;0,#REF!&amp;COLUMNS(总课表!$M$3:P$3)&amp;总课表!$B283,""))</f>
        <v/>
      </c>
      <c r="Q283" s="47" t="str">
        <f>IF(ISERROR(FIND(#REF!,L283)),"",IF(FIND(#REF!,L283)&lt;&gt;0,#REF!&amp;COLUMNS(总课表!$M$3:Q$3)&amp;总课表!$B283,""))</f>
        <v/>
      </c>
      <c r="T283" s="48">
        <v>308</v>
      </c>
      <c r="U283" s="45" t="s">
        <v>45</v>
      </c>
      <c r="V283" s="46" t="s">
        <v>262</v>
      </c>
      <c r="W283" s="46" t="s">
        <v>267</v>
      </c>
      <c r="X283" s="46" t="s">
        <v>259</v>
      </c>
      <c r="Y283" s="46" t="s">
        <v>260</v>
      </c>
      <c r="Z283" s="46" t="s">
        <v>261</v>
      </c>
    </row>
    <row r="284" spans="1:26" ht="22.5" customHeight="1">
      <c r="A284" s="48">
        <v>308</v>
      </c>
      <c r="B284" s="45" t="s">
        <v>46</v>
      </c>
      <c r="C284" s="46" t="s">
        <v>262</v>
      </c>
      <c r="D284" s="46" t="s">
        <v>267</v>
      </c>
      <c r="E284" s="46" t="s">
        <v>259</v>
      </c>
      <c r="F284" s="46" t="s">
        <v>259</v>
      </c>
      <c r="G284" s="46" t="s">
        <v>259</v>
      </c>
      <c r="H284" s="47" t="e">
        <f>VLOOKUP($A284,#REF!,HLOOKUP(总课表!C284,#REF!,2,FALSE),FALSE)</f>
        <v>#REF!</v>
      </c>
      <c r="I284" s="47" t="e">
        <f>VLOOKUP($A284,#REF!,HLOOKUP(总课表!D284,#REF!,2,FALSE),FALSE)</f>
        <v>#REF!</v>
      </c>
      <c r="J284" s="47" t="e">
        <f>VLOOKUP($A284,#REF!,HLOOKUP(总课表!E284,#REF!,2,FALSE),FALSE)</f>
        <v>#REF!</v>
      </c>
      <c r="K284" s="47" t="e">
        <f>VLOOKUP($A284,#REF!,HLOOKUP(总课表!F284,#REF!,2,FALSE),FALSE)</f>
        <v>#REF!</v>
      </c>
      <c r="L284" s="47" t="e">
        <f>VLOOKUP($A284,#REF!,HLOOKUP(总课表!G284,#REF!,2,FALSE),FALSE)</f>
        <v>#REF!</v>
      </c>
      <c r="M284" s="47" t="str">
        <f>IF(ISERROR(FIND(#REF!,H284)),"",IF(FIND(#REF!,H284)&lt;&gt;0,#REF!&amp;COLUMNS(总课表!$M$3:M$3)&amp;总课表!$B284,""))</f>
        <v/>
      </c>
      <c r="N284" s="47" t="str">
        <f>IF(ISERROR(FIND(#REF!,I284)),"",IF(FIND(#REF!,I284)&lt;&gt;0,#REF!&amp;COLUMNS(总课表!$M$3:N$3)&amp;总课表!$B284,""))</f>
        <v/>
      </c>
      <c r="O284" s="47" t="str">
        <f>IF(ISERROR(FIND(#REF!,J284)),"",IF(FIND(#REF!,J284)&lt;&gt;0,#REF!&amp;COLUMNS(总课表!$M$3:O$3)&amp;总课表!$B284,""))</f>
        <v/>
      </c>
      <c r="P284" s="47" t="str">
        <f>IF(ISERROR(FIND(#REF!,K284)),"",IF(FIND(#REF!,K284)&lt;&gt;0,#REF!&amp;COLUMNS(总课表!$M$3:P$3)&amp;总课表!$B284,""))</f>
        <v/>
      </c>
      <c r="Q284" s="47" t="str">
        <f>IF(ISERROR(FIND(#REF!,L284)),"",IF(FIND(#REF!,L284)&lt;&gt;0,#REF!&amp;COLUMNS(总课表!$M$3:Q$3)&amp;总课表!$B284,""))</f>
        <v/>
      </c>
      <c r="T284" s="48">
        <v>308</v>
      </c>
      <c r="U284" s="45" t="s">
        <v>46</v>
      </c>
      <c r="V284" s="46" t="s">
        <v>262</v>
      </c>
      <c r="W284" s="46" t="s">
        <v>267</v>
      </c>
      <c r="X284" s="46" t="s">
        <v>259</v>
      </c>
      <c r="Y284" s="46" t="s">
        <v>259</v>
      </c>
      <c r="Z284" s="46" t="s">
        <v>259</v>
      </c>
    </row>
    <row r="285" spans="1:26" ht="22.5" customHeight="1">
      <c r="A285" s="48">
        <v>308</v>
      </c>
      <c r="B285" s="45" t="s">
        <v>47</v>
      </c>
      <c r="C285" s="46" t="s">
        <v>260</v>
      </c>
      <c r="D285" s="46" t="s">
        <v>259</v>
      </c>
      <c r="E285" s="46" t="s">
        <v>267</v>
      </c>
      <c r="F285" s="46" t="s">
        <v>264</v>
      </c>
      <c r="G285" s="46" t="s">
        <v>259</v>
      </c>
      <c r="H285" s="47" t="e">
        <f>VLOOKUP($A285,#REF!,HLOOKUP(总课表!C285,#REF!,2,FALSE),FALSE)</f>
        <v>#REF!</v>
      </c>
      <c r="I285" s="47" t="e">
        <f>VLOOKUP($A285,#REF!,HLOOKUP(总课表!D285,#REF!,2,FALSE),FALSE)</f>
        <v>#REF!</v>
      </c>
      <c r="J285" s="47" t="e">
        <f>VLOOKUP($A285,#REF!,HLOOKUP(总课表!E285,#REF!,2,FALSE),FALSE)</f>
        <v>#REF!</v>
      </c>
      <c r="K285" s="47" t="e">
        <f>VLOOKUP($A285,#REF!,HLOOKUP(总课表!F285,#REF!,2,FALSE),FALSE)</f>
        <v>#REF!</v>
      </c>
      <c r="L285" s="47" t="e">
        <f>VLOOKUP($A285,#REF!,HLOOKUP(总课表!G285,#REF!,2,FALSE),FALSE)</f>
        <v>#REF!</v>
      </c>
      <c r="M285" s="47" t="str">
        <f>IF(ISERROR(FIND(#REF!,H285)),"",IF(FIND(#REF!,H285)&lt;&gt;0,#REF!&amp;COLUMNS(总课表!$M$3:M$3)&amp;总课表!$B285,""))</f>
        <v/>
      </c>
      <c r="N285" s="47" t="str">
        <f>IF(ISERROR(FIND(#REF!,I285)),"",IF(FIND(#REF!,I285)&lt;&gt;0,#REF!&amp;COLUMNS(总课表!$M$3:N$3)&amp;总课表!$B285,""))</f>
        <v/>
      </c>
      <c r="O285" s="47" t="str">
        <f>IF(ISERROR(FIND(#REF!,J285)),"",IF(FIND(#REF!,J285)&lt;&gt;0,#REF!&amp;COLUMNS(总课表!$M$3:O$3)&amp;总课表!$B285,""))</f>
        <v/>
      </c>
      <c r="P285" s="47" t="str">
        <f>IF(ISERROR(FIND(#REF!,K285)),"",IF(FIND(#REF!,K285)&lt;&gt;0,#REF!&amp;COLUMNS(总课表!$M$3:P$3)&amp;总课表!$B285,""))</f>
        <v/>
      </c>
      <c r="Q285" s="47" t="str">
        <f>IF(ISERROR(FIND(#REF!,L285)),"",IF(FIND(#REF!,L285)&lt;&gt;0,#REF!&amp;COLUMNS(总课表!$M$3:Q$3)&amp;总课表!$B285,""))</f>
        <v/>
      </c>
      <c r="T285" s="48">
        <v>308</v>
      </c>
      <c r="U285" s="45" t="s">
        <v>47</v>
      </c>
      <c r="V285" s="46" t="s">
        <v>260</v>
      </c>
      <c r="W285" s="46" t="s">
        <v>259</v>
      </c>
      <c r="X285" s="46" t="s">
        <v>267</v>
      </c>
      <c r="Y285" s="46" t="s">
        <v>264</v>
      </c>
      <c r="Z285" s="46" t="s">
        <v>259</v>
      </c>
    </row>
    <row r="286" spans="1:26" ht="22.5" customHeight="1">
      <c r="A286" s="48">
        <v>308</v>
      </c>
      <c r="B286" s="45" t="s">
        <v>48</v>
      </c>
      <c r="C286" s="46" t="s">
        <v>267</v>
      </c>
      <c r="D286" s="46" t="s">
        <v>259</v>
      </c>
      <c r="E286" s="46" t="s">
        <v>267</v>
      </c>
      <c r="F286" s="46" t="s">
        <v>262</v>
      </c>
      <c r="G286" s="46" t="s">
        <v>262</v>
      </c>
      <c r="H286" s="47" t="e">
        <f>VLOOKUP($A286,#REF!,HLOOKUP(总课表!C286,#REF!,2,FALSE),FALSE)</f>
        <v>#REF!</v>
      </c>
      <c r="I286" s="47" t="e">
        <f>VLOOKUP($A286,#REF!,HLOOKUP(总课表!D286,#REF!,2,FALSE),FALSE)</f>
        <v>#REF!</v>
      </c>
      <c r="J286" s="47" t="e">
        <f>VLOOKUP($A286,#REF!,HLOOKUP(总课表!E286,#REF!,2,FALSE),FALSE)</f>
        <v>#REF!</v>
      </c>
      <c r="K286" s="47" t="e">
        <f>VLOOKUP($A286,#REF!,HLOOKUP(总课表!F286,#REF!,2,FALSE),FALSE)</f>
        <v>#REF!</v>
      </c>
      <c r="L286" s="47" t="e">
        <f>VLOOKUP($A286,#REF!,HLOOKUP(总课表!G286,#REF!,2,FALSE),FALSE)</f>
        <v>#REF!</v>
      </c>
      <c r="M286" s="47" t="str">
        <f>IF(ISERROR(FIND(#REF!,H286)),"",IF(FIND(#REF!,H286)&lt;&gt;0,#REF!&amp;COLUMNS(总课表!$M$3:M$3)&amp;总课表!$B286,""))</f>
        <v/>
      </c>
      <c r="N286" s="47" t="str">
        <f>IF(ISERROR(FIND(#REF!,I286)),"",IF(FIND(#REF!,I286)&lt;&gt;0,#REF!&amp;COLUMNS(总课表!$M$3:N$3)&amp;总课表!$B286,""))</f>
        <v/>
      </c>
      <c r="O286" s="47" t="str">
        <f>IF(ISERROR(FIND(#REF!,J286)),"",IF(FIND(#REF!,J286)&lt;&gt;0,#REF!&amp;COLUMNS(总课表!$M$3:O$3)&amp;总课表!$B286,""))</f>
        <v/>
      </c>
      <c r="P286" s="47" t="str">
        <f>IF(ISERROR(FIND(#REF!,K286)),"",IF(FIND(#REF!,K286)&lt;&gt;0,#REF!&amp;COLUMNS(总课表!$M$3:P$3)&amp;总课表!$B286,""))</f>
        <v/>
      </c>
      <c r="Q286" s="47" t="str">
        <f>IF(ISERROR(FIND(#REF!,L286)),"",IF(FIND(#REF!,L286)&lt;&gt;0,#REF!&amp;COLUMNS(总课表!$M$3:Q$3)&amp;总课表!$B286,""))</f>
        <v/>
      </c>
      <c r="T286" s="48">
        <v>308</v>
      </c>
      <c r="U286" s="45" t="s">
        <v>48</v>
      </c>
      <c r="V286" s="46" t="s">
        <v>267</v>
      </c>
      <c r="W286" s="46" t="s">
        <v>259</v>
      </c>
      <c r="X286" s="46" t="s">
        <v>267</v>
      </c>
      <c r="Y286" s="46" t="s">
        <v>262</v>
      </c>
      <c r="Z286" s="46" t="s">
        <v>262</v>
      </c>
    </row>
    <row r="287" spans="1:26" ht="22.5" customHeight="1">
      <c r="A287" s="48">
        <v>308</v>
      </c>
      <c r="B287" s="45" t="s">
        <v>50</v>
      </c>
      <c r="C287" s="46" t="s">
        <v>267</v>
      </c>
      <c r="D287" s="46" t="s">
        <v>264</v>
      </c>
      <c r="E287" s="46" t="s">
        <v>261</v>
      </c>
      <c r="F287" s="46" t="s">
        <v>262</v>
      </c>
      <c r="G287" s="46" t="s">
        <v>262</v>
      </c>
      <c r="H287" s="47" t="e">
        <f>VLOOKUP($A287,#REF!,HLOOKUP(总课表!C287,#REF!,2,FALSE),FALSE)</f>
        <v>#REF!</v>
      </c>
      <c r="I287" s="47" t="e">
        <f>VLOOKUP($A287,#REF!,HLOOKUP(总课表!D287,#REF!,2,FALSE),FALSE)</f>
        <v>#REF!</v>
      </c>
      <c r="J287" s="47" t="e">
        <f>VLOOKUP($A287,#REF!,HLOOKUP(总课表!E287,#REF!,2,FALSE),FALSE)</f>
        <v>#REF!</v>
      </c>
      <c r="K287" s="47" t="e">
        <f>VLOOKUP($A287,#REF!,HLOOKUP(总课表!F287,#REF!,2,FALSE),FALSE)</f>
        <v>#REF!</v>
      </c>
      <c r="L287" s="47" t="e">
        <f>VLOOKUP($A287,#REF!,HLOOKUP(总课表!G287,#REF!,2,FALSE),FALSE)</f>
        <v>#REF!</v>
      </c>
      <c r="M287" s="47" t="str">
        <f>IF(ISERROR(FIND(#REF!,H287)),"",IF(FIND(#REF!,H287)&lt;&gt;0,#REF!&amp;COLUMNS(总课表!$M$3:M$3)&amp;总课表!$B287,""))</f>
        <v/>
      </c>
      <c r="N287" s="47" t="str">
        <f>IF(ISERROR(FIND(#REF!,I287)),"",IF(FIND(#REF!,I287)&lt;&gt;0,#REF!&amp;COLUMNS(总课表!$M$3:N$3)&amp;总课表!$B287,""))</f>
        <v/>
      </c>
      <c r="O287" s="47" t="str">
        <f>IF(ISERROR(FIND(#REF!,J287)),"",IF(FIND(#REF!,J287)&lt;&gt;0,#REF!&amp;COLUMNS(总课表!$M$3:O$3)&amp;总课表!$B287,""))</f>
        <v/>
      </c>
      <c r="P287" s="47" t="str">
        <f>IF(ISERROR(FIND(#REF!,K287)),"",IF(FIND(#REF!,K287)&lt;&gt;0,#REF!&amp;COLUMNS(总课表!$M$3:P$3)&amp;总课表!$B287,""))</f>
        <v/>
      </c>
      <c r="Q287" s="47" t="str">
        <f>IF(ISERROR(FIND(#REF!,L287)),"",IF(FIND(#REF!,L287)&lt;&gt;0,#REF!&amp;COLUMNS(总课表!$M$3:Q$3)&amp;总课表!$B287,""))</f>
        <v/>
      </c>
      <c r="T287" s="48">
        <v>308</v>
      </c>
      <c r="U287" s="45" t="s">
        <v>50</v>
      </c>
      <c r="V287" s="46" t="s">
        <v>267</v>
      </c>
      <c r="W287" s="46" t="s">
        <v>264</v>
      </c>
      <c r="X287" s="46" t="s">
        <v>261</v>
      </c>
      <c r="Y287" s="46" t="s">
        <v>262</v>
      </c>
      <c r="Z287" s="46" t="s">
        <v>262</v>
      </c>
    </row>
    <row r="288" spans="1:26" ht="22.5" customHeight="1">
      <c r="A288" s="48">
        <v>308</v>
      </c>
      <c r="B288" s="45" t="s">
        <v>52</v>
      </c>
      <c r="C288" s="46" t="s">
        <v>264</v>
      </c>
      <c r="D288" s="46" t="s">
        <v>261</v>
      </c>
      <c r="E288" s="46" t="s">
        <v>260</v>
      </c>
      <c r="F288" s="46" t="s">
        <v>259</v>
      </c>
      <c r="G288" s="46" t="s">
        <v>267</v>
      </c>
      <c r="H288" s="47" t="e">
        <f>VLOOKUP($A288,#REF!,HLOOKUP(总课表!C288,#REF!,2,FALSE),FALSE)</f>
        <v>#REF!</v>
      </c>
      <c r="I288" s="47" t="e">
        <f>VLOOKUP($A288,#REF!,HLOOKUP(总课表!D288,#REF!,2,FALSE),FALSE)</f>
        <v>#REF!</v>
      </c>
      <c r="J288" s="47" t="e">
        <f>VLOOKUP($A288,#REF!,HLOOKUP(总课表!E288,#REF!,2,FALSE),FALSE)</f>
        <v>#REF!</v>
      </c>
      <c r="K288" s="47" t="e">
        <f>VLOOKUP($A288,#REF!,HLOOKUP(总课表!F288,#REF!,2,FALSE),FALSE)</f>
        <v>#REF!</v>
      </c>
      <c r="L288" s="47" t="e">
        <f>VLOOKUP($A288,#REF!,HLOOKUP(总课表!G288,#REF!,2,FALSE),FALSE)</f>
        <v>#REF!</v>
      </c>
      <c r="M288" s="47" t="str">
        <f>IF(ISERROR(FIND(#REF!,H288)),"",IF(FIND(#REF!,H288)&lt;&gt;0,#REF!&amp;COLUMNS(总课表!$M$3:M$3)&amp;总课表!$B288,""))</f>
        <v/>
      </c>
      <c r="N288" s="47" t="str">
        <f>IF(ISERROR(FIND(#REF!,I288)),"",IF(FIND(#REF!,I288)&lt;&gt;0,#REF!&amp;COLUMNS(总课表!$M$3:N$3)&amp;总课表!$B288,""))</f>
        <v/>
      </c>
      <c r="O288" s="47" t="str">
        <f>IF(ISERROR(FIND(#REF!,J288)),"",IF(FIND(#REF!,J288)&lt;&gt;0,#REF!&amp;COLUMNS(总课表!$M$3:O$3)&amp;总课表!$B288,""))</f>
        <v/>
      </c>
      <c r="P288" s="47" t="str">
        <f>IF(ISERROR(FIND(#REF!,K288)),"",IF(FIND(#REF!,K288)&lt;&gt;0,#REF!&amp;COLUMNS(总课表!$M$3:P$3)&amp;总课表!$B288,""))</f>
        <v/>
      </c>
      <c r="Q288" s="47" t="str">
        <f>IF(ISERROR(FIND(#REF!,L288)),"",IF(FIND(#REF!,L288)&lt;&gt;0,#REF!&amp;COLUMNS(总课表!$M$3:Q$3)&amp;总课表!$B288,""))</f>
        <v/>
      </c>
      <c r="T288" s="48">
        <v>308</v>
      </c>
      <c r="U288" s="45" t="s">
        <v>52</v>
      </c>
      <c r="V288" s="46" t="s">
        <v>264</v>
      </c>
      <c r="W288" s="46" t="s">
        <v>261</v>
      </c>
      <c r="X288" s="46" t="s">
        <v>260</v>
      </c>
      <c r="Y288" s="46" t="s">
        <v>259</v>
      </c>
      <c r="Z288" s="46" t="s">
        <v>267</v>
      </c>
    </row>
    <row r="289" spans="1:26" ht="22.5" customHeight="1">
      <c r="A289" s="48">
        <v>308</v>
      </c>
      <c r="B289" s="45" t="s">
        <v>53</v>
      </c>
      <c r="C289" s="46" t="s">
        <v>261</v>
      </c>
      <c r="D289" s="46" t="s">
        <v>262</v>
      </c>
      <c r="E289" s="46" t="s">
        <v>260</v>
      </c>
      <c r="F289" s="46" t="s">
        <v>259</v>
      </c>
      <c r="G289" s="46" t="s">
        <v>267</v>
      </c>
      <c r="H289" s="47" t="e">
        <f>VLOOKUP($A289,#REF!,HLOOKUP(总课表!C289,#REF!,2,FALSE),FALSE)</f>
        <v>#REF!</v>
      </c>
      <c r="I289" s="47" t="e">
        <f>VLOOKUP($A289,#REF!,HLOOKUP(总课表!D289,#REF!,2,FALSE),FALSE)</f>
        <v>#REF!</v>
      </c>
      <c r="J289" s="47" t="e">
        <f>VLOOKUP($A289,#REF!,HLOOKUP(总课表!E289,#REF!,2,FALSE),FALSE)</f>
        <v>#REF!</v>
      </c>
      <c r="K289" s="47" t="e">
        <f>VLOOKUP($A289,#REF!,HLOOKUP(总课表!F289,#REF!,2,FALSE),FALSE)</f>
        <v>#REF!</v>
      </c>
      <c r="L289" s="47" t="e">
        <f>VLOOKUP($A289,#REF!,HLOOKUP(总课表!G289,#REF!,2,FALSE),FALSE)</f>
        <v>#REF!</v>
      </c>
      <c r="M289" s="47" t="str">
        <f>IF(ISERROR(FIND(#REF!,H289)),"",IF(FIND(#REF!,H289)&lt;&gt;0,#REF!&amp;COLUMNS(总课表!$M$3:M$3)&amp;总课表!$B289,""))</f>
        <v/>
      </c>
      <c r="N289" s="47" t="str">
        <f>IF(ISERROR(FIND(#REF!,I289)),"",IF(FIND(#REF!,I289)&lt;&gt;0,#REF!&amp;COLUMNS(总课表!$M$3:N$3)&amp;总课表!$B289,""))</f>
        <v/>
      </c>
      <c r="O289" s="47" t="str">
        <f>IF(ISERROR(FIND(#REF!,J289)),"",IF(FIND(#REF!,J289)&lt;&gt;0,#REF!&amp;COLUMNS(总课表!$M$3:O$3)&amp;总课表!$B289,""))</f>
        <v/>
      </c>
      <c r="P289" s="47" t="str">
        <f>IF(ISERROR(FIND(#REF!,K289)),"",IF(FIND(#REF!,K289)&lt;&gt;0,#REF!&amp;COLUMNS(总课表!$M$3:P$3)&amp;总课表!$B289,""))</f>
        <v/>
      </c>
      <c r="Q289" s="47" t="str">
        <f>IF(ISERROR(FIND(#REF!,L289)),"",IF(FIND(#REF!,L289)&lt;&gt;0,#REF!&amp;COLUMNS(总课表!$M$3:Q$3)&amp;总课表!$B289,""))</f>
        <v/>
      </c>
      <c r="T289" s="48">
        <v>308</v>
      </c>
      <c r="U289" s="45" t="s">
        <v>53</v>
      </c>
      <c r="V289" s="46" t="s">
        <v>261</v>
      </c>
      <c r="W289" s="46" t="s">
        <v>262</v>
      </c>
      <c r="X289" s="46" t="s">
        <v>260</v>
      </c>
      <c r="Y289" s="46" t="s">
        <v>259</v>
      </c>
      <c r="Z289" s="46" t="s">
        <v>267</v>
      </c>
    </row>
    <row r="290" spans="1:26" ht="22.5" customHeight="1">
      <c r="A290" s="48">
        <v>308</v>
      </c>
      <c r="B290" s="45" t="s">
        <v>54</v>
      </c>
      <c r="C290" s="46" t="s">
        <v>259</v>
      </c>
      <c r="D290" s="46" t="s">
        <v>262</v>
      </c>
      <c r="E290" s="46" t="s">
        <v>264</v>
      </c>
      <c r="F290" s="46" t="s">
        <v>261</v>
      </c>
      <c r="G290" s="46" t="s">
        <v>269</v>
      </c>
      <c r="H290" s="47" t="e">
        <f>VLOOKUP($A290,#REF!,HLOOKUP(总课表!C290,#REF!,2,FALSE),FALSE)</f>
        <v>#REF!</v>
      </c>
      <c r="I290" s="47" t="e">
        <f>VLOOKUP($A290,#REF!,HLOOKUP(总课表!D290,#REF!,2,FALSE),FALSE)</f>
        <v>#REF!</v>
      </c>
      <c r="J290" s="47" t="e">
        <f>VLOOKUP($A290,#REF!,HLOOKUP(总课表!E290,#REF!,2,FALSE),FALSE)</f>
        <v>#REF!</v>
      </c>
      <c r="K290" s="47" t="e">
        <f>VLOOKUP($A290,#REF!,HLOOKUP(总课表!F290,#REF!,2,FALSE),FALSE)</f>
        <v>#REF!</v>
      </c>
      <c r="L290" s="47" t="e">
        <f>VLOOKUP($A290,#REF!,HLOOKUP(总课表!G290,#REF!,2,FALSE),FALSE)</f>
        <v>#REF!</v>
      </c>
      <c r="M290" s="47" t="str">
        <f>IF(ISERROR(FIND(#REF!,H290)),"",IF(FIND(#REF!,H290)&lt;&gt;0,#REF!&amp;COLUMNS(总课表!$M$3:M$3)&amp;总课表!$B290,""))</f>
        <v/>
      </c>
      <c r="N290" s="47" t="str">
        <f>IF(ISERROR(FIND(#REF!,I290)),"",IF(FIND(#REF!,I290)&lt;&gt;0,#REF!&amp;COLUMNS(总课表!$M$3:N$3)&amp;总课表!$B290,""))</f>
        <v/>
      </c>
      <c r="O290" s="47" t="str">
        <f>IF(ISERROR(FIND(#REF!,J290)),"",IF(FIND(#REF!,J290)&lt;&gt;0,#REF!&amp;COLUMNS(总课表!$M$3:O$3)&amp;总课表!$B290,""))</f>
        <v/>
      </c>
      <c r="P290" s="47" t="str">
        <f>IF(ISERROR(FIND(#REF!,K290)),"",IF(FIND(#REF!,K290)&lt;&gt;0,#REF!&amp;COLUMNS(总课表!$M$3:P$3)&amp;总课表!$B290,""))</f>
        <v/>
      </c>
      <c r="Q290" s="47" t="str">
        <f>IF(ISERROR(FIND(#REF!,L290)),"",IF(FIND(#REF!,L290)&lt;&gt;0,#REF!&amp;COLUMNS(总课表!$M$3:Q$3)&amp;总课表!$B290,""))</f>
        <v/>
      </c>
      <c r="T290" s="48">
        <v>308</v>
      </c>
      <c r="U290" s="45" t="s">
        <v>54</v>
      </c>
      <c r="V290" s="46" t="s">
        <v>259</v>
      </c>
      <c r="W290" s="46" t="s">
        <v>262</v>
      </c>
      <c r="X290" s="46" t="s">
        <v>264</v>
      </c>
      <c r="Y290" s="46" t="s">
        <v>261</v>
      </c>
      <c r="Z290" s="46" t="s">
        <v>269</v>
      </c>
    </row>
    <row r="291" spans="1:26" ht="22.5" customHeight="1">
      <c r="A291" s="48">
        <v>308</v>
      </c>
      <c r="B291" s="45" t="s">
        <v>55</v>
      </c>
      <c r="C291" s="46" t="s">
        <v>270</v>
      </c>
      <c r="D291" s="46" t="s">
        <v>260</v>
      </c>
      <c r="E291" s="46" t="s">
        <v>262</v>
      </c>
      <c r="F291" s="46" t="s">
        <v>267</v>
      </c>
      <c r="G291" s="46" t="s">
        <v>264</v>
      </c>
      <c r="H291" s="47" t="e">
        <f>VLOOKUP($A291,#REF!,HLOOKUP(总课表!C291,#REF!,2,FALSE),FALSE)</f>
        <v>#REF!</v>
      </c>
      <c r="I291" s="47" t="e">
        <f>VLOOKUP($A291,#REF!,HLOOKUP(总课表!D291,#REF!,2,FALSE),FALSE)</f>
        <v>#REF!</v>
      </c>
      <c r="J291" s="47" t="e">
        <f>VLOOKUP($A291,#REF!,HLOOKUP(总课表!E291,#REF!,2,FALSE),FALSE)</f>
        <v>#REF!</v>
      </c>
      <c r="K291" s="47" t="e">
        <f>VLOOKUP($A291,#REF!,HLOOKUP(总课表!F291,#REF!,2,FALSE),FALSE)</f>
        <v>#REF!</v>
      </c>
      <c r="L291" s="47" t="e">
        <f>VLOOKUP($A291,#REF!,HLOOKUP(总课表!G291,#REF!,2,FALSE),FALSE)</f>
        <v>#REF!</v>
      </c>
      <c r="M291" s="47" t="str">
        <f>IF(ISERROR(FIND(#REF!,H291)),"",IF(FIND(#REF!,H291)&lt;&gt;0,#REF!&amp;COLUMNS(总课表!$M$3:M$3)&amp;总课表!$B291,""))</f>
        <v/>
      </c>
      <c r="N291" s="47" t="str">
        <f>IF(ISERROR(FIND(#REF!,I291)),"",IF(FIND(#REF!,I291)&lt;&gt;0,#REF!&amp;COLUMNS(总课表!$M$3:N$3)&amp;总课表!$B291,""))</f>
        <v/>
      </c>
      <c r="O291" s="47" t="str">
        <f>IF(ISERROR(FIND(#REF!,J291)),"",IF(FIND(#REF!,J291)&lt;&gt;0,#REF!&amp;COLUMNS(总课表!$M$3:O$3)&amp;总课表!$B291,""))</f>
        <v/>
      </c>
      <c r="P291" s="47" t="str">
        <f>IF(ISERROR(FIND(#REF!,K291)),"",IF(FIND(#REF!,K291)&lt;&gt;0,#REF!&amp;COLUMNS(总课表!$M$3:P$3)&amp;总课表!$B291,""))</f>
        <v/>
      </c>
      <c r="Q291" s="47" t="str">
        <f>IF(ISERROR(FIND(#REF!,L291)),"",IF(FIND(#REF!,L291)&lt;&gt;0,#REF!&amp;COLUMNS(总课表!$M$3:Q$3)&amp;总课表!$B291,""))</f>
        <v/>
      </c>
      <c r="T291" s="48">
        <v>308</v>
      </c>
      <c r="U291" s="45" t="s">
        <v>55</v>
      </c>
      <c r="V291" s="46" t="s">
        <v>270</v>
      </c>
      <c r="W291" s="46" t="s">
        <v>260</v>
      </c>
      <c r="X291" s="46" t="s">
        <v>262</v>
      </c>
      <c r="Y291" s="46" t="s">
        <v>267</v>
      </c>
      <c r="Z291" s="46" t="s">
        <v>264</v>
      </c>
    </row>
    <row r="292" spans="1:26" ht="22.5" customHeight="1">
      <c r="A292" s="48">
        <v>308</v>
      </c>
      <c r="B292" s="45" t="s">
        <v>56</v>
      </c>
      <c r="C292" s="46" t="s">
        <v>259</v>
      </c>
      <c r="D292" s="46" t="s">
        <v>269</v>
      </c>
      <c r="E292" s="46" t="s">
        <v>262</v>
      </c>
      <c r="F292" s="46" t="s">
        <v>267</v>
      </c>
      <c r="G292" s="46" t="s">
        <v>260</v>
      </c>
      <c r="H292" s="47" t="e">
        <f>VLOOKUP($A292,#REF!,HLOOKUP(总课表!C292,#REF!,2,FALSE),FALSE)</f>
        <v>#REF!</v>
      </c>
      <c r="I292" s="47" t="e">
        <f>VLOOKUP($A292,#REF!,HLOOKUP(总课表!D292,#REF!,2,FALSE),FALSE)</f>
        <v>#REF!</v>
      </c>
      <c r="J292" s="47" t="e">
        <f>VLOOKUP($A292,#REF!,HLOOKUP(总课表!E292,#REF!,2,FALSE),FALSE)</f>
        <v>#REF!</v>
      </c>
      <c r="K292" s="47" t="e">
        <f>VLOOKUP($A292,#REF!,HLOOKUP(总课表!F292,#REF!,2,FALSE),FALSE)</f>
        <v>#REF!</v>
      </c>
      <c r="L292" s="47" t="e">
        <f>VLOOKUP($A292,#REF!,HLOOKUP(总课表!G292,#REF!,2,FALSE),FALSE)</f>
        <v>#REF!</v>
      </c>
      <c r="M292" s="47" t="str">
        <f>IF(ISERROR(FIND(#REF!,H292)),"",IF(FIND(#REF!,H292)&lt;&gt;0,#REF!&amp;COLUMNS(总课表!$M$3:M$3)&amp;总课表!$B292,""))</f>
        <v/>
      </c>
      <c r="N292" s="47" t="str">
        <f>IF(ISERROR(FIND(#REF!,I292)),"",IF(FIND(#REF!,I292)&lt;&gt;0,#REF!&amp;COLUMNS(总课表!$M$3:N$3)&amp;总课表!$B292,""))</f>
        <v/>
      </c>
      <c r="O292" s="47" t="str">
        <f>IF(ISERROR(FIND(#REF!,J292)),"",IF(FIND(#REF!,J292)&lt;&gt;0,#REF!&amp;COLUMNS(总课表!$M$3:O$3)&amp;总课表!$B292,""))</f>
        <v/>
      </c>
      <c r="P292" s="47" t="str">
        <f>IF(ISERROR(FIND(#REF!,K292)),"",IF(FIND(#REF!,K292)&lt;&gt;0,#REF!&amp;COLUMNS(总课表!$M$3:P$3)&amp;总课表!$B292,""))</f>
        <v/>
      </c>
      <c r="Q292" s="47" t="str">
        <f>IF(ISERROR(FIND(#REF!,L292)),"",IF(FIND(#REF!,L292)&lt;&gt;0,#REF!&amp;COLUMNS(总课表!$M$3:Q$3)&amp;总课表!$B292,""))</f>
        <v/>
      </c>
      <c r="T292" s="48">
        <v>308</v>
      </c>
      <c r="U292" s="45" t="s">
        <v>56</v>
      </c>
      <c r="V292" s="46" t="s">
        <v>259</v>
      </c>
      <c r="W292" s="46" t="s">
        <v>269</v>
      </c>
      <c r="X292" s="46" t="s">
        <v>262</v>
      </c>
      <c r="Y292" s="46" t="s">
        <v>267</v>
      </c>
      <c r="Z292" s="46" t="s">
        <v>260</v>
      </c>
    </row>
    <row r="293" spans="1:26" ht="22.5" customHeight="1">
      <c r="A293" s="48"/>
      <c r="B293" s="49"/>
      <c r="C293" s="50"/>
      <c r="D293" s="50"/>
      <c r="E293" s="50"/>
      <c r="F293" s="50"/>
      <c r="G293" s="51">
        <v>44172</v>
      </c>
      <c r="H293" s="52"/>
      <c r="I293" s="47"/>
      <c r="J293" s="47"/>
      <c r="K293" s="47"/>
      <c r="L293" s="47"/>
      <c r="M293" s="47"/>
      <c r="N293" s="47"/>
      <c r="O293" s="47"/>
      <c r="P293" s="47"/>
      <c r="Q293" s="47"/>
      <c r="T293" s="48"/>
      <c r="U293" s="49"/>
      <c r="V293" s="50"/>
      <c r="W293" s="50"/>
      <c r="X293" s="50"/>
      <c r="Y293" s="50"/>
      <c r="Z293" s="51">
        <v>44172</v>
      </c>
    </row>
    <row r="294" spans="1:26" ht="22.5" customHeight="1">
      <c r="A294" s="48"/>
      <c r="B294" s="49"/>
      <c r="C294" s="50"/>
      <c r="D294" s="50"/>
      <c r="E294" s="50"/>
      <c r="F294" s="50"/>
      <c r="G294" s="50"/>
      <c r="H294" s="52"/>
      <c r="I294" s="47"/>
      <c r="J294" s="47"/>
      <c r="K294" s="47"/>
      <c r="L294" s="47"/>
      <c r="M294" s="47"/>
      <c r="N294" s="47"/>
      <c r="O294" s="47"/>
      <c r="P294" s="47"/>
      <c r="Q294" s="47"/>
      <c r="T294" s="48"/>
      <c r="U294" s="49"/>
      <c r="V294" s="50"/>
      <c r="W294" s="50"/>
      <c r="X294" s="50"/>
      <c r="Y294" s="50"/>
      <c r="Z294" s="50"/>
    </row>
    <row r="295" spans="1:26" ht="22.5" customHeight="1">
      <c r="A295" s="48"/>
      <c r="B295" s="49"/>
      <c r="C295" s="50"/>
      <c r="D295" s="50"/>
      <c r="E295" s="50"/>
      <c r="F295" s="50"/>
      <c r="G295" s="50"/>
      <c r="H295" s="52"/>
      <c r="I295" s="47"/>
      <c r="J295" s="47"/>
      <c r="K295" s="47"/>
      <c r="L295" s="47"/>
      <c r="M295" s="47"/>
      <c r="N295" s="47"/>
      <c r="O295" s="47"/>
      <c r="P295" s="47"/>
      <c r="Q295" s="47"/>
      <c r="T295" s="48"/>
      <c r="U295" s="49"/>
      <c r="V295" s="50"/>
      <c r="W295" s="50"/>
      <c r="X295" s="50"/>
      <c r="Y295" s="50"/>
      <c r="Z295" s="50"/>
    </row>
    <row r="296" spans="1:26" ht="22.5" customHeight="1">
      <c r="A296" s="48"/>
      <c r="H296" s="52"/>
      <c r="I296" s="47"/>
      <c r="J296" s="47"/>
      <c r="K296" s="47"/>
      <c r="L296" s="47"/>
      <c r="M296" s="47"/>
      <c r="N296" s="47"/>
      <c r="O296" s="47"/>
      <c r="P296" s="47"/>
      <c r="Q296" s="47"/>
      <c r="T296" s="48"/>
    </row>
    <row r="297" spans="1:26" ht="22.5" customHeight="1">
      <c r="A297" s="48"/>
      <c r="B297" s="103" t="s">
        <v>322</v>
      </c>
      <c r="C297" s="103"/>
      <c r="D297" s="103"/>
      <c r="E297" s="103"/>
      <c r="F297" s="103"/>
      <c r="G297" s="103"/>
      <c r="H297" s="52"/>
      <c r="I297" s="47"/>
      <c r="J297" s="47"/>
      <c r="K297" s="47"/>
      <c r="L297" s="47"/>
      <c r="M297" s="47"/>
      <c r="N297" s="47"/>
      <c r="O297" s="47"/>
      <c r="P297" s="47"/>
      <c r="Q297" s="47"/>
      <c r="T297" s="48"/>
      <c r="U297" s="102" t="s">
        <v>323</v>
      </c>
      <c r="V297" s="103"/>
      <c r="W297" s="103"/>
      <c r="X297" s="103"/>
      <c r="Y297" s="103"/>
      <c r="Z297" s="103"/>
    </row>
    <row r="298" spans="1:26" ht="22.5" customHeight="1">
      <c r="A298" s="48"/>
      <c r="B298" s="40" t="s">
        <v>39</v>
      </c>
      <c r="C298" s="41" t="s">
        <v>40</v>
      </c>
      <c r="D298" s="41" t="s">
        <v>41</v>
      </c>
      <c r="E298" s="41" t="s">
        <v>42</v>
      </c>
      <c r="F298" s="41" t="s">
        <v>43</v>
      </c>
      <c r="G298" s="41" t="s">
        <v>44</v>
      </c>
      <c r="H298" s="52"/>
      <c r="I298" s="47"/>
      <c r="J298" s="47"/>
      <c r="K298" s="47"/>
      <c r="L298" s="47"/>
      <c r="M298" s="47"/>
      <c r="N298" s="47"/>
      <c r="O298" s="47"/>
      <c r="P298" s="47"/>
      <c r="Q298" s="47"/>
      <c r="T298" s="48"/>
      <c r="U298" s="53" t="s">
        <v>39</v>
      </c>
      <c r="V298" s="41" t="s">
        <v>40</v>
      </c>
      <c r="W298" s="41" t="s">
        <v>41</v>
      </c>
      <c r="X298" s="41" t="s">
        <v>42</v>
      </c>
      <c r="Y298" s="41" t="s">
        <v>43</v>
      </c>
      <c r="Z298" s="41" t="s">
        <v>44</v>
      </c>
    </row>
    <row r="299" spans="1:26" ht="22.5" customHeight="1">
      <c r="A299" s="48">
        <v>309</v>
      </c>
      <c r="B299" s="45" t="s">
        <v>45</v>
      </c>
      <c r="C299" s="55" t="s">
        <v>261</v>
      </c>
      <c r="D299" s="55" t="s">
        <v>267</v>
      </c>
      <c r="E299" s="55" t="s">
        <v>259</v>
      </c>
      <c r="F299" s="55" t="s">
        <v>262</v>
      </c>
      <c r="G299" s="55" t="s">
        <v>264</v>
      </c>
      <c r="H299" s="47" t="e">
        <f>VLOOKUP($A299,#REF!,HLOOKUP(总课表!C299,#REF!,2,FALSE),FALSE)</f>
        <v>#REF!</v>
      </c>
      <c r="I299" s="47" t="e">
        <f>VLOOKUP($A299,#REF!,HLOOKUP(总课表!D299,#REF!,2,FALSE),FALSE)</f>
        <v>#REF!</v>
      </c>
      <c r="J299" s="47" t="e">
        <f>VLOOKUP($A299,#REF!,HLOOKUP(总课表!E299,#REF!,2,FALSE),FALSE)</f>
        <v>#REF!</v>
      </c>
      <c r="K299" s="47" t="e">
        <f>VLOOKUP($A299,#REF!,HLOOKUP(总课表!F299,#REF!,2,FALSE),FALSE)</f>
        <v>#REF!</v>
      </c>
      <c r="L299" s="47" t="e">
        <f>VLOOKUP($A299,#REF!,HLOOKUP(总课表!G299,#REF!,2,FALSE),FALSE)</f>
        <v>#REF!</v>
      </c>
      <c r="M299" s="47" t="str">
        <f>IF(ISERROR(FIND(#REF!,H299)),"",IF(FIND(#REF!,H299)&lt;&gt;0,#REF!&amp;COLUMNS(总课表!$M$3:M$3)&amp;总课表!$B299,""))</f>
        <v/>
      </c>
      <c r="N299" s="47" t="str">
        <f>IF(ISERROR(FIND(#REF!,I299)),"",IF(FIND(#REF!,I299)&lt;&gt;0,#REF!&amp;COLUMNS(总课表!$M$3:N$3)&amp;总课表!$B299,""))</f>
        <v/>
      </c>
      <c r="O299" s="47" t="str">
        <f>IF(ISERROR(FIND(#REF!,J299)),"",IF(FIND(#REF!,J299)&lt;&gt;0,#REF!&amp;COLUMNS(总课表!$M$3:O$3)&amp;总课表!$B299,""))</f>
        <v/>
      </c>
      <c r="P299" s="47" t="str">
        <f>IF(ISERROR(FIND(#REF!,K299)),"",IF(FIND(#REF!,K299)&lt;&gt;0,#REF!&amp;COLUMNS(总课表!$M$3:P$3)&amp;总课表!$B299,""))</f>
        <v/>
      </c>
      <c r="Q299" s="47" t="str">
        <f>IF(ISERROR(FIND(#REF!,L299)),"",IF(FIND(#REF!,L299)&lt;&gt;0,#REF!&amp;COLUMNS(总课表!$M$3:Q$3)&amp;总课表!$B299,""))</f>
        <v/>
      </c>
      <c r="T299" s="48">
        <v>309</v>
      </c>
      <c r="U299" s="45" t="s">
        <v>45</v>
      </c>
      <c r="V299" s="55" t="s">
        <v>261</v>
      </c>
      <c r="W299" s="55" t="s">
        <v>267</v>
      </c>
      <c r="X299" s="55" t="s">
        <v>259</v>
      </c>
      <c r="Y299" s="55" t="s">
        <v>262</v>
      </c>
      <c r="Z299" s="55" t="s">
        <v>264</v>
      </c>
    </row>
    <row r="300" spans="1:26" ht="22.5" customHeight="1">
      <c r="A300" s="48">
        <v>309</v>
      </c>
      <c r="B300" s="45" t="s">
        <v>46</v>
      </c>
      <c r="C300" s="46" t="s">
        <v>260</v>
      </c>
      <c r="D300" s="46" t="s">
        <v>267</v>
      </c>
      <c r="E300" s="46" t="s">
        <v>259</v>
      </c>
      <c r="F300" s="46" t="s">
        <v>262</v>
      </c>
      <c r="G300" s="46" t="s">
        <v>259</v>
      </c>
      <c r="H300" s="47" t="e">
        <f>VLOOKUP($A300,#REF!,HLOOKUP(总课表!C300,#REF!,2,FALSE),FALSE)</f>
        <v>#REF!</v>
      </c>
      <c r="I300" s="47" t="e">
        <f>VLOOKUP($A300,#REF!,HLOOKUP(总课表!D300,#REF!,2,FALSE),FALSE)</f>
        <v>#REF!</v>
      </c>
      <c r="J300" s="47" t="e">
        <f>VLOOKUP($A300,#REF!,HLOOKUP(总课表!E300,#REF!,2,FALSE),FALSE)</f>
        <v>#REF!</v>
      </c>
      <c r="K300" s="47" t="e">
        <f>VLOOKUP($A300,#REF!,HLOOKUP(总课表!F300,#REF!,2,FALSE),FALSE)</f>
        <v>#REF!</v>
      </c>
      <c r="L300" s="47" t="e">
        <f>VLOOKUP($A300,#REF!,HLOOKUP(总课表!G300,#REF!,2,FALSE),FALSE)</f>
        <v>#REF!</v>
      </c>
      <c r="M300" s="47" t="str">
        <f>IF(ISERROR(FIND(#REF!,H300)),"",IF(FIND(#REF!,H300)&lt;&gt;0,#REF!&amp;COLUMNS(总课表!$M$3:M$3)&amp;总课表!$B300,""))</f>
        <v/>
      </c>
      <c r="N300" s="47" t="str">
        <f>IF(ISERROR(FIND(#REF!,I300)),"",IF(FIND(#REF!,I300)&lt;&gt;0,#REF!&amp;COLUMNS(总课表!$M$3:N$3)&amp;总课表!$B300,""))</f>
        <v/>
      </c>
      <c r="O300" s="47" t="str">
        <f>IF(ISERROR(FIND(#REF!,J300)),"",IF(FIND(#REF!,J300)&lt;&gt;0,#REF!&amp;COLUMNS(总课表!$M$3:O$3)&amp;总课表!$B300,""))</f>
        <v/>
      </c>
      <c r="P300" s="47" t="str">
        <f>IF(ISERROR(FIND(#REF!,K300)),"",IF(FIND(#REF!,K300)&lt;&gt;0,#REF!&amp;COLUMNS(总课表!$M$3:P$3)&amp;总课表!$B300,""))</f>
        <v/>
      </c>
      <c r="Q300" s="47" t="str">
        <f>IF(ISERROR(FIND(#REF!,L300)),"",IF(FIND(#REF!,L300)&lt;&gt;0,#REF!&amp;COLUMNS(总课表!$M$3:Q$3)&amp;总课表!$B300,""))</f>
        <v/>
      </c>
      <c r="T300" s="48">
        <v>309</v>
      </c>
      <c r="U300" s="45" t="s">
        <v>46</v>
      </c>
      <c r="V300" s="46" t="s">
        <v>260</v>
      </c>
      <c r="W300" s="46" t="s">
        <v>267</v>
      </c>
      <c r="X300" s="46" t="s">
        <v>259</v>
      </c>
      <c r="Y300" s="46" t="s">
        <v>262</v>
      </c>
      <c r="Z300" s="46" t="s">
        <v>259</v>
      </c>
    </row>
    <row r="301" spans="1:26" ht="22.5" customHeight="1">
      <c r="A301" s="48">
        <v>309</v>
      </c>
      <c r="B301" s="45" t="s">
        <v>47</v>
      </c>
      <c r="C301" s="46" t="s">
        <v>262</v>
      </c>
      <c r="D301" s="46" t="s">
        <v>264</v>
      </c>
      <c r="E301" s="46" t="s">
        <v>261</v>
      </c>
      <c r="F301" s="46" t="s">
        <v>260</v>
      </c>
      <c r="G301" s="46" t="s">
        <v>259</v>
      </c>
      <c r="H301" s="47" t="e">
        <f>VLOOKUP($A301,#REF!,HLOOKUP(总课表!C301,#REF!,2,FALSE),FALSE)</f>
        <v>#REF!</v>
      </c>
      <c r="I301" s="47" t="e">
        <f>VLOOKUP($A301,#REF!,HLOOKUP(总课表!D301,#REF!,2,FALSE),FALSE)</f>
        <v>#REF!</v>
      </c>
      <c r="J301" s="47" t="e">
        <f>VLOOKUP($A301,#REF!,HLOOKUP(总课表!E301,#REF!,2,FALSE),FALSE)</f>
        <v>#REF!</v>
      </c>
      <c r="K301" s="47" t="e">
        <f>VLOOKUP($A301,#REF!,HLOOKUP(总课表!F301,#REF!,2,FALSE),FALSE)</f>
        <v>#REF!</v>
      </c>
      <c r="L301" s="47" t="e">
        <f>VLOOKUP($A301,#REF!,HLOOKUP(总课表!G301,#REF!,2,FALSE),FALSE)</f>
        <v>#REF!</v>
      </c>
      <c r="M301" s="47" t="str">
        <f>IF(ISERROR(FIND(#REF!,H301)),"",IF(FIND(#REF!,H301)&lt;&gt;0,#REF!&amp;COLUMNS(总课表!$M$3:M$3)&amp;总课表!$B301,""))</f>
        <v/>
      </c>
      <c r="N301" s="47" t="str">
        <f>IF(ISERROR(FIND(#REF!,I301)),"",IF(FIND(#REF!,I301)&lt;&gt;0,#REF!&amp;COLUMNS(总课表!$M$3:N$3)&amp;总课表!$B301,""))</f>
        <v/>
      </c>
      <c r="O301" s="47" t="str">
        <f>IF(ISERROR(FIND(#REF!,J301)),"",IF(FIND(#REF!,J301)&lt;&gt;0,#REF!&amp;COLUMNS(总课表!$M$3:O$3)&amp;总课表!$B301,""))</f>
        <v/>
      </c>
      <c r="P301" s="47" t="str">
        <f>IF(ISERROR(FIND(#REF!,K301)),"",IF(FIND(#REF!,K301)&lt;&gt;0,#REF!&amp;COLUMNS(总课表!$M$3:P$3)&amp;总课表!$B301,""))</f>
        <v/>
      </c>
      <c r="Q301" s="47" t="str">
        <f>IF(ISERROR(FIND(#REF!,L301)),"",IF(FIND(#REF!,L301)&lt;&gt;0,#REF!&amp;COLUMNS(总课表!$M$3:Q$3)&amp;总课表!$B301,""))</f>
        <v/>
      </c>
      <c r="T301" s="48">
        <v>309</v>
      </c>
      <c r="U301" s="45" t="s">
        <v>47</v>
      </c>
      <c r="V301" s="46" t="s">
        <v>262</v>
      </c>
      <c r="W301" s="46" t="s">
        <v>264</v>
      </c>
      <c r="X301" s="46" t="s">
        <v>261</v>
      </c>
      <c r="Y301" s="46" t="s">
        <v>260</v>
      </c>
      <c r="Z301" s="46" t="s">
        <v>259</v>
      </c>
    </row>
    <row r="302" spans="1:26" ht="22.5" customHeight="1">
      <c r="A302" s="48">
        <v>309</v>
      </c>
      <c r="B302" s="45" t="s">
        <v>48</v>
      </c>
      <c r="C302" s="46" t="s">
        <v>262</v>
      </c>
      <c r="D302" s="46" t="s">
        <v>259</v>
      </c>
      <c r="E302" s="46" t="s">
        <v>262</v>
      </c>
      <c r="F302" s="46" t="s">
        <v>267</v>
      </c>
      <c r="G302" s="46" t="s">
        <v>267</v>
      </c>
      <c r="H302" s="47" t="e">
        <f>VLOOKUP($A302,#REF!,HLOOKUP(总课表!C302,#REF!,2,FALSE),FALSE)</f>
        <v>#REF!</v>
      </c>
      <c r="I302" s="47" t="e">
        <f>VLOOKUP($A302,#REF!,HLOOKUP(总课表!D302,#REF!,2,FALSE),FALSE)</f>
        <v>#REF!</v>
      </c>
      <c r="J302" s="47" t="e">
        <f>VLOOKUP($A302,#REF!,HLOOKUP(总课表!E302,#REF!,2,FALSE),FALSE)</f>
        <v>#REF!</v>
      </c>
      <c r="K302" s="47" t="e">
        <f>VLOOKUP($A302,#REF!,HLOOKUP(总课表!F302,#REF!,2,FALSE),FALSE)</f>
        <v>#REF!</v>
      </c>
      <c r="L302" s="47" t="e">
        <f>VLOOKUP($A302,#REF!,HLOOKUP(总课表!G302,#REF!,2,FALSE),FALSE)</f>
        <v>#REF!</v>
      </c>
      <c r="M302" s="47" t="str">
        <f>IF(ISERROR(FIND(#REF!,H302)),"",IF(FIND(#REF!,H302)&lt;&gt;0,#REF!&amp;COLUMNS(总课表!$M$3:M$3)&amp;总课表!$B302,""))</f>
        <v/>
      </c>
      <c r="N302" s="47" t="str">
        <f>IF(ISERROR(FIND(#REF!,I302)),"",IF(FIND(#REF!,I302)&lt;&gt;0,#REF!&amp;COLUMNS(总课表!$M$3:N$3)&amp;总课表!$B302,""))</f>
        <v/>
      </c>
      <c r="O302" s="47" t="str">
        <f>IF(ISERROR(FIND(#REF!,J302)),"",IF(FIND(#REF!,J302)&lt;&gt;0,#REF!&amp;COLUMNS(总课表!$M$3:O$3)&amp;总课表!$B302,""))</f>
        <v/>
      </c>
      <c r="P302" s="47" t="str">
        <f>IF(ISERROR(FIND(#REF!,K302)),"",IF(FIND(#REF!,K302)&lt;&gt;0,#REF!&amp;COLUMNS(总课表!$M$3:P$3)&amp;总课表!$B302,""))</f>
        <v/>
      </c>
      <c r="Q302" s="47" t="str">
        <f>IF(ISERROR(FIND(#REF!,L302)),"",IF(FIND(#REF!,L302)&lt;&gt;0,#REF!&amp;COLUMNS(总课表!$M$3:Q$3)&amp;总课表!$B302,""))</f>
        <v/>
      </c>
      <c r="T302" s="48">
        <v>309</v>
      </c>
      <c r="U302" s="45" t="s">
        <v>48</v>
      </c>
      <c r="V302" s="46" t="s">
        <v>262</v>
      </c>
      <c r="W302" s="46" t="s">
        <v>259</v>
      </c>
      <c r="X302" s="46" t="s">
        <v>262</v>
      </c>
      <c r="Y302" s="46" t="s">
        <v>267</v>
      </c>
      <c r="Z302" s="46" t="s">
        <v>267</v>
      </c>
    </row>
    <row r="303" spans="1:26" ht="22.5" customHeight="1">
      <c r="A303" s="48">
        <v>309</v>
      </c>
      <c r="B303" s="45" t="s">
        <v>50</v>
      </c>
      <c r="C303" s="46" t="s">
        <v>269</v>
      </c>
      <c r="D303" s="46" t="s">
        <v>259</v>
      </c>
      <c r="E303" s="46" t="s">
        <v>262</v>
      </c>
      <c r="F303" s="46" t="s">
        <v>267</v>
      </c>
      <c r="G303" s="46" t="s">
        <v>261</v>
      </c>
      <c r="H303" s="47" t="e">
        <f>VLOOKUP($A303,#REF!,HLOOKUP(总课表!C303,#REF!,2,FALSE),FALSE)</f>
        <v>#REF!</v>
      </c>
      <c r="I303" s="47" t="e">
        <f>VLOOKUP($A303,#REF!,HLOOKUP(总课表!D303,#REF!,2,FALSE),FALSE)</f>
        <v>#REF!</v>
      </c>
      <c r="J303" s="47" t="e">
        <f>VLOOKUP($A303,#REF!,HLOOKUP(总课表!E303,#REF!,2,FALSE),FALSE)</f>
        <v>#REF!</v>
      </c>
      <c r="K303" s="47" t="e">
        <f>VLOOKUP($A303,#REF!,HLOOKUP(总课表!F303,#REF!,2,FALSE),FALSE)</f>
        <v>#REF!</v>
      </c>
      <c r="L303" s="47" t="e">
        <f>VLOOKUP($A303,#REF!,HLOOKUP(总课表!G303,#REF!,2,FALSE),FALSE)</f>
        <v>#REF!</v>
      </c>
      <c r="M303" s="47" t="str">
        <f>IF(ISERROR(FIND(#REF!,H303)),"",IF(FIND(#REF!,H303)&lt;&gt;0,#REF!&amp;COLUMNS(总课表!$M$3:M$3)&amp;总课表!$B303,""))</f>
        <v/>
      </c>
      <c r="N303" s="47" t="str">
        <f>IF(ISERROR(FIND(#REF!,I303)),"",IF(FIND(#REF!,I303)&lt;&gt;0,#REF!&amp;COLUMNS(总课表!$M$3:N$3)&amp;总课表!$B303,""))</f>
        <v/>
      </c>
      <c r="O303" s="47" t="str">
        <f>IF(ISERROR(FIND(#REF!,J303)),"",IF(FIND(#REF!,J303)&lt;&gt;0,#REF!&amp;COLUMNS(总课表!$M$3:O$3)&amp;总课表!$B303,""))</f>
        <v/>
      </c>
      <c r="P303" s="47" t="str">
        <f>IF(ISERROR(FIND(#REF!,K303)),"",IF(FIND(#REF!,K303)&lt;&gt;0,#REF!&amp;COLUMNS(总课表!$M$3:P$3)&amp;总课表!$B303,""))</f>
        <v/>
      </c>
      <c r="Q303" s="47" t="str">
        <f>IF(ISERROR(FIND(#REF!,L303)),"",IF(FIND(#REF!,L303)&lt;&gt;0,#REF!&amp;COLUMNS(总课表!$M$3:Q$3)&amp;总课表!$B303,""))</f>
        <v/>
      </c>
      <c r="T303" s="48">
        <v>309</v>
      </c>
      <c r="U303" s="45" t="s">
        <v>50</v>
      </c>
      <c r="V303" s="46" t="s">
        <v>269</v>
      </c>
      <c r="W303" s="46" t="s">
        <v>259</v>
      </c>
      <c r="X303" s="46" t="s">
        <v>262</v>
      </c>
      <c r="Y303" s="46" t="s">
        <v>267</v>
      </c>
      <c r="Z303" s="46" t="s">
        <v>261</v>
      </c>
    </row>
    <row r="304" spans="1:26" ht="22.5" customHeight="1">
      <c r="A304" s="48">
        <v>309</v>
      </c>
      <c r="B304" s="45" t="s">
        <v>52</v>
      </c>
      <c r="C304" s="46" t="s">
        <v>259</v>
      </c>
      <c r="D304" s="46" t="s">
        <v>261</v>
      </c>
      <c r="E304" s="46" t="s">
        <v>267</v>
      </c>
      <c r="F304" s="46" t="s">
        <v>264</v>
      </c>
      <c r="G304" s="46" t="s">
        <v>262</v>
      </c>
      <c r="H304" s="47" t="e">
        <f>VLOOKUP($A304,#REF!,HLOOKUP(总课表!C304,#REF!,2,FALSE),FALSE)</f>
        <v>#REF!</v>
      </c>
      <c r="I304" s="47" t="e">
        <f>VLOOKUP($A304,#REF!,HLOOKUP(总课表!D304,#REF!,2,FALSE),FALSE)</f>
        <v>#REF!</v>
      </c>
      <c r="J304" s="47" t="e">
        <f>VLOOKUP($A304,#REF!,HLOOKUP(总课表!E304,#REF!,2,FALSE),FALSE)</f>
        <v>#REF!</v>
      </c>
      <c r="K304" s="47" t="e">
        <f>VLOOKUP($A304,#REF!,HLOOKUP(总课表!F304,#REF!,2,FALSE),FALSE)</f>
        <v>#REF!</v>
      </c>
      <c r="L304" s="47" t="e">
        <f>VLOOKUP($A304,#REF!,HLOOKUP(总课表!G304,#REF!,2,FALSE),FALSE)</f>
        <v>#REF!</v>
      </c>
      <c r="M304" s="47" t="str">
        <f>IF(ISERROR(FIND(#REF!,H304)),"",IF(FIND(#REF!,H304)&lt;&gt;0,#REF!&amp;COLUMNS(总课表!$M$3:M$3)&amp;总课表!$B304,""))</f>
        <v/>
      </c>
      <c r="N304" s="47" t="str">
        <f>IF(ISERROR(FIND(#REF!,I304)),"",IF(FIND(#REF!,I304)&lt;&gt;0,#REF!&amp;COLUMNS(总课表!$M$3:N$3)&amp;总课表!$B304,""))</f>
        <v/>
      </c>
      <c r="O304" s="47" t="str">
        <f>IF(ISERROR(FIND(#REF!,J304)),"",IF(FIND(#REF!,J304)&lt;&gt;0,#REF!&amp;COLUMNS(总课表!$M$3:O$3)&amp;总课表!$B304,""))</f>
        <v/>
      </c>
      <c r="P304" s="47" t="str">
        <f>IF(ISERROR(FIND(#REF!,K304)),"",IF(FIND(#REF!,K304)&lt;&gt;0,#REF!&amp;COLUMNS(总课表!$M$3:P$3)&amp;总课表!$B304,""))</f>
        <v/>
      </c>
      <c r="Q304" s="47" t="str">
        <f>IF(ISERROR(FIND(#REF!,L304)),"",IF(FIND(#REF!,L304)&lt;&gt;0,#REF!&amp;COLUMNS(总课表!$M$3:Q$3)&amp;总课表!$B304,""))</f>
        <v/>
      </c>
      <c r="T304" s="48">
        <v>309</v>
      </c>
      <c r="U304" s="45" t="s">
        <v>52</v>
      </c>
      <c r="V304" s="46" t="s">
        <v>259</v>
      </c>
      <c r="W304" s="46" t="s">
        <v>261</v>
      </c>
      <c r="X304" s="46" t="s">
        <v>267</v>
      </c>
      <c r="Y304" s="46" t="s">
        <v>264</v>
      </c>
      <c r="Z304" s="46" t="s">
        <v>262</v>
      </c>
    </row>
    <row r="305" spans="1:26" ht="23.25" customHeight="1">
      <c r="A305" s="48">
        <v>309</v>
      </c>
      <c r="B305" s="45" t="s">
        <v>53</v>
      </c>
      <c r="C305" s="46" t="s">
        <v>259</v>
      </c>
      <c r="D305" s="46" t="s">
        <v>260</v>
      </c>
      <c r="E305" s="46" t="s">
        <v>267</v>
      </c>
      <c r="F305" s="46" t="s">
        <v>261</v>
      </c>
      <c r="G305" s="46" t="s">
        <v>262</v>
      </c>
      <c r="H305" s="47" t="e">
        <f>VLOOKUP($A305,#REF!,HLOOKUP(总课表!C305,#REF!,2,FALSE),FALSE)</f>
        <v>#REF!</v>
      </c>
      <c r="I305" s="47" t="e">
        <f>VLOOKUP($A305,#REF!,HLOOKUP(总课表!D305,#REF!,2,FALSE),FALSE)</f>
        <v>#REF!</v>
      </c>
      <c r="J305" s="47" t="e">
        <f>VLOOKUP($A305,#REF!,HLOOKUP(总课表!E305,#REF!,2,FALSE),FALSE)</f>
        <v>#REF!</v>
      </c>
      <c r="K305" s="47" t="e">
        <f>VLOOKUP($A305,#REF!,HLOOKUP(总课表!F305,#REF!,2,FALSE),FALSE)</f>
        <v>#REF!</v>
      </c>
      <c r="L305" s="47" t="e">
        <f>VLOOKUP($A305,#REF!,HLOOKUP(总课表!G305,#REF!,2,FALSE),FALSE)</f>
        <v>#REF!</v>
      </c>
      <c r="M305" s="47" t="str">
        <f>IF(ISERROR(FIND(#REF!,H305)),"",IF(FIND(#REF!,H305)&lt;&gt;0,#REF!&amp;COLUMNS(总课表!$M$3:M$3)&amp;总课表!$B305,""))</f>
        <v/>
      </c>
      <c r="N305" s="47" t="str">
        <f>IF(ISERROR(FIND(#REF!,I305)),"",IF(FIND(#REF!,I305)&lt;&gt;0,#REF!&amp;COLUMNS(总课表!$M$3:N$3)&amp;总课表!$B305,""))</f>
        <v/>
      </c>
      <c r="O305" s="47" t="str">
        <f>IF(ISERROR(FIND(#REF!,J305)),"",IF(FIND(#REF!,J305)&lt;&gt;0,#REF!&amp;COLUMNS(总课表!$M$3:O$3)&amp;总课表!$B305,""))</f>
        <v/>
      </c>
      <c r="P305" s="47" t="str">
        <f>IF(ISERROR(FIND(#REF!,K305)),"",IF(FIND(#REF!,K305)&lt;&gt;0,#REF!&amp;COLUMNS(总课表!$M$3:P$3)&amp;总课表!$B305,""))</f>
        <v/>
      </c>
      <c r="Q305" s="47" t="str">
        <f>IF(ISERROR(FIND(#REF!,L305)),"",IF(FIND(#REF!,L305)&lt;&gt;0,#REF!&amp;COLUMNS(总课表!$M$3:Q$3)&amp;总课表!$B305,""))</f>
        <v/>
      </c>
      <c r="T305" s="48">
        <v>309</v>
      </c>
      <c r="U305" s="45" t="s">
        <v>53</v>
      </c>
      <c r="V305" s="46" t="s">
        <v>259</v>
      </c>
      <c r="W305" s="46" t="s">
        <v>260</v>
      </c>
      <c r="X305" s="46" t="s">
        <v>267</v>
      </c>
      <c r="Y305" s="46" t="s">
        <v>261</v>
      </c>
      <c r="Z305" s="46" t="s">
        <v>262</v>
      </c>
    </row>
    <row r="306" spans="1:26" ht="22.5" customHeight="1">
      <c r="A306" s="48">
        <v>309</v>
      </c>
      <c r="B306" s="45" t="s">
        <v>54</v>
      </c>
      <c r="C306" s="46" t="s">
        <v>267</v>
      </c>
      <c r="D306" s="46" t="s">
        <v>260</v>
      </c>
      <c r="E306" s="46" t="s">
        <v>264</v>
      </c>
      <c r="F306" s="46" t="s">
        <v>259</v>
      </c>
      <c r="G306" s="46" t="s">
        <v>260</v>
      </c>
      <c r="H306" s="47" t="e">
        <f>VLOOKUP($A306,#REF!,HLOOKUP(总课表!C306,#REF!,2,FALSE),FALSE)</f>
        <v>#REF!</v>
      </c>
      <c r="I306" s="47" t="e">
        <f>VLOOKUP($A306,#REF!,HLOOKUP(总课表!D306,#REF!,2,FALSE),FALSE)</f>
        <v>#REF!</v>
      </c>
      <c r="J306" s="47" t="e">
        <f>VLOOKUP($A306,#REF!,HLOOKUP(总课表!E306,#REF!,2,FALSE),FALSE)</f>
        <v>#REF!</v>
      </c>
      <c r="K306" s="47" t="e">
        <f>VLOOKUP($A306,#REF!,HLOOKUP(总课表!F306,#REF!,2,FALSE),FALSE)</f>
        <v>#REF!</v>
      </c>
      <c r="L306" s="47" t="e">
        <f>VLOOKUP($A306,#REF!,HLOOKUP(总课表!G306,#REF!,2,FALSE),FALSE)</f>
        <v>#REF!</v>
      </c>
      <c r="M306" s="47" t="str">
        <f>IF(ISERROR(FIND(#REF!,H306)),"",IF(FIND(#REF!,H306)&lt;&gt;0,#REF!&amp;COLUMNS(总课表!$M$3:M$3)&amp;总课表!$B306,""))</f>
        <v/>
      </c>
      <c r="N306" s="47" t="str">
        <f>IF(ISERROR(FIND(#REF!,I306)),"",IF(FIND(#REF!,I306)&lt;&gt;0,#REF!&amp;COLUMNS(总课表!$M$3:N$3)&amp;总课表!$B306,""))</f>
        <v/>
      </c>
      <c r="O306" s="47" t="str">
        <f>IF(ISERROR(FIND(#REF!,J306)),"",IF(FIND(#REF!,J306)&lt;&gt;0,#REF!&amp;COLUMNS(总课表!$M$3:O$3)&amp;总课表!$B306,""))</f>
        <v/>
      </c>
      <c r="P306" s="47" t="str">
        <f>IF(ISERROR(FIND(#REF!,K306)),"",IF(FIND(#REF!,K306)&lt;&gt;0,#REF!&amp;COLUMNS(总课表!$M$3:P$3)&amp;总课表!$B306,""))</f>
        <v/>
      </c>
      <c r="Q306" s="47" t="str">
        <f>IF(ISERROR(FIND(#REF!,L306)),"",IF(FIND(#REF!,L306)&lt;&gt;0,#REF!&amp;COLUMNS(总课表!$M$3:Q$3)&amp;总课表!$B306,""))</f>
        <v/>
      </c>
      <c r="T306" s="48">
        <v>309</v>
      </c>
      <c r="U306" s="45" t="s">
        <v>54</v>
      </c>
      <c r="V306" s="46" t="s">
        <v>267</v>
      </c>
      <c r="W306" s="46" t="s">
        <v>260</v>
      </c>
      <c r="X306" s="46" t="s">
        <v>264</v>
      </c>
      <c r="Y306" s="46" t="s">
        <v>259</v>
      </c>
      <c r="Z306" s="46" t="s">
        <v>260</v>
      </c>
    </row>
    <row r="307" spans="1:26" ht="22.5" customHeight="1">
      <c r="A307" s="48">
        <v>309</v>
      </c>
      <c r="B307" s="45" t="s">
        <v>55</v>
      </c>
      <c r="C307" s="46" t="s">
        <v>270</v>
      </c>
      <c r="D307" s="46" t="s">
        <v>262</v>
      </c>
      <c r="E307" s="46" t="s">
        <v>260</v>
      </c>
      <c r="F307" s="46" t="s">
        <v>259</v>
      </c>
      <c r="G307" s="46" t="s">
        <v>267</v>
      </c>
      <c r="H307" s="47" t="e">
        <f>VLOOKUP($A307,#REF!,HLOOKUP(总课表!C307,#REF!,2,FALSE),FALSE)</f>
        <v>#REF!</v>
      </c>
      <c r="I307" s="47" t="e">
        <f>VLOOKUP($A307,#REF!,HLOOKUP(总课表!D307,#REF!,2,FALSE),FALSE)</f>
        <v>#REF!</v>
      </c>
      <c r="J307" s="47" t="e">
        <f>VLOOKUP($A307,#REF!,HLOOKUP(总课表!E307,#REF!,2,FALSE),FALSE)</f>
        <v>#REF!</v>
      </c>
      <c r="K307" s="47" t="e">
        <f>VLOOKUP($A307,#REF!,HLOOKUP(总课表!F307,#REF!,2,FALSE),FALSE)</f>
        <v>#REF!</v>
      </c>
      <c r="L307" s="47" t="e">
        <f>VLOOKUP($A307,#REF!,HLOOKUP(总课表!G307,#REF!,2,FALSE),FALSE)</f>
        <v>#REF!</v>
      </c>
      <c r="M307" s="47" t="str">
        <f>IF(ISERROR(FIND(#REF!,H307)),"",IF(FIND(#REF!,H307)&lt;&gt;0,#REF!&amp;COLUMNS(总课表!$M$3:M$3)&amp;总课表!$B307,""))</f>
        <v/>
      </c>
      <c r="N307" s="47" t="str">
        <f>IF(ISERROR(FIND(#REF!,I307)),"",IF(FIND(#REF!,I307)&lt;&gt;0,#REF!&amp;COLUMNS(总课表!$M$3:N$3)&amp;总课表!$B307,""))</f>
        <v/>
      </c>
      <c r="O307" s="47" t="str">
        <f>IF(ISERROR(FIND(#REF!,J307)),"",IF(FIND(#REF!,J307)&lt;&gt;0,#REF!&amp;COLUMNS(总课表!$M$3:O$3)&amp;总课表!$B307,""))</f>
        <v/>
      </c>
      <c r="P307" s="47" t="str">
        <f>IF(ISERROR(FIND(#REF!,K307)),"",IF(FIND(#REF!,K307)&lt;&gt;0,#REF!&amp;COLUMNS(总课表!$M$3:P$3)&amp;总课表!$B307,""))</f>
        <v/>
      </c>
      <c r="Q307" s="47" t="str">
        <f>IF(ISERROR(FIND(#REF!,L307)),"",IF(FIND(#REF!,L307)&lt;&gt;0,#REF!&amp;COLUMNS(总课表!$M$3:Q$3)&amp;总课表!$B307,""))</f>
        <v/>
      </c>
      <c r="T307" s="48">
        <v>309</v>
      </c>
      <c r="U307" s="45" t="s">
        <v>55</v>
      </c>
      <c r="V307" s="46" t="s">
        <v>270</v>
      </c>
      <c r="W307" s="46" t="s">
        <v>262</v>
      </c>
      <c r="X307" s="46" t="s">
        <v>260</v>
      </c>
      <c r="Y307" s="46" t="s">
        <v>259</v>
      </c>
      <c r="Z307" s="46" t="s">
        <v>267</v>
      </c>
    </row>
    <row r="308" spans="1:26" ht="22.5" customHeight="1">
      <c r="A308" s="48">
        <v>309</v>
      </c>
      <c r="B308" s="45" t="s">
        <v>56</v>
      </c>
      <c r="C308" s="46" t="s">
        <v>264</v>
      </c>
      <c r="D308" s="46" t="s">
        <v>262</v>
      </c>
      <c r="E308" s="46" t="s">
        <v>269</v>
      </c>
      <c r="F308" s="46" t="s">
        <v>259</v>
      </c>
      <c r="G308" s="46" t="s">
        <v>267</v>
      </c>
      <c r="H308" s="47" t="e">
        <f>VLOOKUP($A308,#REF!,HLOOKUP(总课表!C308,#REF!,2,FALSE),FALSE)</f>
        <v>#REF!</v>
      </c>
      <c r="I308" s="47" t="e">
        <f>VLOOKUP($A308,#REF!,HLOOKUP(总课表!D308,#REF!,2,FALSE),FALSE)</f>
        <v>#REF!</v>
      </c>
      <c r="J308" s="47" t="e">
        <f>VLOOKUP($A308,#REF!,HLOOKUP(总课表!E308,#REF!,2,FALSE),FALSE)</f>
        <v>#REF!</v>
      </c>
      <c r="K308" s="47" t="e">
        <f>VLOOKUP($A308,#REF!,HLOOKUP(总课表!F308,#REF!,2,FALSE),FALSE)</f>
        <v>#REF!</v>
      </c>
      <c r="L308" s="47" t="e">
        <f>VLOOKUP($A308,#REF!,HLOOKUP(总课表!G308,#REF!,2,FALSE),FALSE)</f>
        <v>#REF!</v>
      </c>
      <c r="M308" s="47" t="str">
        <f>IF(ISERROR(FIND(#REF!,H308)),"",IF(FIND(#REF!,H308)&lt;&gt;0,#REF!&amp;COLUMNS(总课表!$M$3:M$3)&amp;总课表!$B308,""))</f>
        <v/>
      </c>
      <c r="N308" s="47" t="str">
        <f>IF(ISERROR(FIND(#REF!,I308)),"",IF(FIND(#REF!,I308)&lt;&gt;0,#REF!&amp;COLUMNS(总课表!$M$3:N$3)&amp;总课表!$B308,""))</f>
        <v/>
      </c>
      <c r="O308" s="47" t="str">
        <f>IF(ISERROR(FIND(#REF!,J308)),"",IF(FIND(#REF!,J308)&lt;&gt;0,#REF!&amp;COLUMNS(总课表!$M$3:O$3)&amp;总课表!$B308,""))</f>
        <v/>
      </c>
      <c r="P308" s="47" t="str">
        <f>IF(ISERROR(FIND(#REF!,K308)),"",IF(FIND(#REF!,K308)&lt;&gt;0,#REF!&amp;COLUMNS(总课表!$M$3:P$3)&amp;总课表!$B308,""))</f>
        <v/>
      </c>
      <c r="Q308" s="47" t="str">
        <f>IF(ISERROR(FIND(#REF!,L308)),"",IF(FIND(#REF!,L308)&lt;&gt;0,#REF!&amp;COLUMNS(总课表!$M$3:Q$3)&amp;总课表!$B308,""))</f>
        <v/>
      </c>
      <c r="T308" s="48">
        <v>309</v>
      </c>
      <c r="U308" s="45" t="s">
        <v>56</v>
      </c>
      <c r="V308" s="46" t="s">
        <v>264</v>
      </c>
      <c r="W308" s="46" t="s">
        <v>262</v>
      </c>
      <c r="X308" s="46" t="s">
        <v>269</v>
      </c>
      <c r="Y308" s="46" t="s">
        <v>259</v>
      </c>
      <c r="Z308" s="46" t="s">
        <v>267</v>
      </c>
    </row>
    <row r="309" spans="1:26" ht="22.5" customHeight="1">
      <c r="A309" s="48"/>
      <c r="B309" s="49"/>
      <c r="C309" s="50"/>
      <c r="D309" s="50"/>
      <c r="E309" s="50"/>
      <c r="F309" s="50"/>
      <c r="G309" s="51">
        <v>44172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T309" s="48"/>
      <c r="U309" s="49"/>
      <c r="V309" s="50"/>
      <c r="W309" s="50"/>
      <c r="X309" s="50"/>
      <c r="Y309" s="50"/>
      <c r="Z309" s="51">
        <v>44172</v>
      </c>
    </row>
    <row r="310" spans="1:26" ht="22.5" customHeight="1">
      <c r="A310" s="48"/>
      <c r="B310" s="49"/>
      <c r="C310" s="50"/>
      <c r="D310" s="50"/>
      <c r="E310" s="50"/>
      <c r="F310" s="50"/>
      <c r="G310" s="50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T310" s="48"/>
      <c r="U310" s="49"/>
      <c r="V310" s="50"/>
      <c r="W310" s="50"/>
      <c r="X310" s="50"/>
      <c r="Y310" s="50"/>
      <c r="Z310" s="50"/>
    </row>
    <row r="311" spans="1:26" ht="22.5" customHeight="1">
      <c r="A311" s="48"/>
      <c r="B311" s="49"/>
      <c r="C311" s="50"/>
      <c r="D311" s="50"/>
      <c r="E311" s="50"/>
      <c r="F311" s="50"/>
      <c r="G311" s="50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T311" s="48"/>
      <c r="U311" s="49"/>
      <c r="V311" s="50"/>
      <c r="W311" s="50"/>
      <c r="X311" s="50"/>
      <c r="Y311" s="50"/>
      <c r="Z311" s="50"/>
    </row>
    <row r="312" spans="1:26" ht="22.5" customHeight="1">
      <c r="A312" s="48"/>
      <c r="B312" s="103" t="s">
        <v>324</v>
      </c>
      <c r="C312" s="103"/>
      <c r="D312" s="103"/>
      <c r="E312" s="103"/>
      <c r="F312" s="103"/>
      <c r="G312" s="103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T312" s="48"/>
      <c r="U312" s="102" t="s">
        <v>325</v>
      </c>
      <c r="V312" s="103"/>
      <c r="W312" s="103"/>
      <c r="X312" s="103"/>
      <c r="Y312" s="103"/>
      <c r="Z312" s="103"/>
    </row>
    <row r="313" spans="1:26" ht="22.5" customHeight="1">
      <c r="A313" s="48"/>
      <c r="B313" s="40" t="s">
        <v>39</v>
      </c>
      <c r="C313" s="41" t="s">
        <v>40</v>
      </c>
      <c r="D313" s="41" t="s">
        <v>41</v>
      </c>
      <c r="E313" s="41" t="s">
        <v>42</v>
      </c>
      <c r="F313" s="41" t="s">
        <v>43</v>
      </c>
      <c r="G313" s="41" t="s">
        <v>44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T313" s="48"/>
      <c r="U313" s="53" t="s">
        <v>39</v>
      </c>
      <c r="V313" s="41" t="s">
        <v>40</v>
      </c>
      <c r="W313" s="41" t="s">
        <v>41</v>
      </c>
      <c r="X313" s="41" t="s">
        <v>42</v>
      </c>
      <c r="Y313" s="41" t="s">
        <v>43</v>
      </c>
      <c r="Z313" s="41" t="s">
        <v>44</v>
      </c>
    </row>
    <row r="314" spans="1:26" ht="22.5" customHeight="1">
      <c r="A314" s="48">
        <v>310</v>
      </c>
      <c r="B314" s="45" t="s">
        <v>45</v>
      </c>
      <c r="C314" s="46" t="s">
        <v>262</v>
      </c>
      <c r="D314" s="46" t="s">
        <v>264</v>
      </c>
      <c r="E314" s="46" t="s">
        <v>262</v>
      </c>
      <c r="F314" s="46" t="s">
        <v>260</v>
      </c>
      <c r="G314" s="46" t="s">
        <v>262</v>
      </c>
      <c r="H314" s="47" t="e">
        <f>VLOOKUP($A314,#REF!,HLOOKUP(总课表!C314,#REF!,2,FALSE),FALSE)</f>
        <v>#REF!</v>
      </c>
      <c r="I314" s="47" t="e">
        <f>VLOOKUP($A314,#REF!,HLOOKUP(总课表!D314,#REF!,2,FALSE),FALSE)</f>
        <v>#REF!</v>
      </c>
      <c r="J314" s="47" t="e">
        <f>VLOOKUP($A314,#REF!,HLOOKUP(总课表!E314,#REF!,2,FALSE),FALSE)</f>
        <v>#REF!</v>
      </c>
      <c r="K314" s="47" t="e">
        <f>VLOOKUP($A314,#REF!,HLOOKUP(总课表!F314,#REF!,2,FALSE),FALSE)</f>
        <v>#REF!</v>
      </c>
      <c r="L314" s="47" t="e">
        <f>VLOOKUP($A314,#REF!,HLOOKUP(总课表!G314,#REF!,2,FALSE),FALSE)</f>
        <v>#REF!</v>
      </c>
      <c r="M314" s="47" t="str">
        <f>IF(ISERROR(FIND(#REF!,H314)),"",IF(FIND(#REF!,H314)&lt;&gt;0,#REF!&amp;COLUMNS(总课表!$M$3:M$3)&amp;总课表!$B314,""))</f>
        <v/>
      </c>
      <c r="N314" s="47" t="str">
        <f>IF(ISERROR(FIND(#REF!,I314)),"",IF(FIND(#REF!,I314)&lt;&gt;0,#REF!&amp;COLUMNS(总课表!$M$3:N$3)&amp;总课表!$B314,""))</f>
        <v/>
      </c>
      <c r="O314" s="47" t="str">
        <f>IF(ISERROR(FIND(#REF!,J314)),"",IF(FIND(#REF!,J314)&lt;&gt;0,#REF!&amp;COLUMNS(总课表!$M$3:O$3)&amp;总课表!$B314,""))</f>
        <v/>
      </c>
      <c r="P314" s="47" t="str">
        <f>IF(ISERROR(FIND(#REF!,K314)),"",IF(FIND(#REF!,K314)&lt;&gt;0,#REF!&amp;COLUMNS(总课表!$M$3:P$3)&amp;总课表!$B314,""))</f>
        <v/>
      </c>
      <c r="Q314" s="47" t="str">
        <f>IF(ISERROR(FIND(#REF!,L314)),"",IF(FIND(#REF!,L314)&lt;&gt;0,#REF!&amp;COLUMNS(总课表!$M$3:Q$3)&amp;总课表!$B314,""))</f>
        <v/>
      </c>
      <c r="T314" s="48">
        <v>310</v>
      </c>
      <c r="U314" s="45" t="s">
        <v>45</v>
      </c>
      <c r="V314" s="46" t="s">
        <v>262</v>
      </c>
      <c r="W314" s="46" t="s">
        <v>264</v>
      </c>
      <c r="X314" s="46" t="s">
        <v>262</v>
      </c>
      <c r="Y314" s="46" t="s">
        <v>260</v>
      </c>
      <c r="Z314" s="46" t="s">
        <v>262</v>
      </c>
    </row>
    <row r="315" spans="1:26" ht="22.5" customHeight="1">
      <c r="A315" s="48">
        <v>310</v>
      </c>
      <c r="B315" s="45" t="s">
        <v>46</v>
      </c>
      <c r="C315" s="46" t="s">
        <v>262</v>
      </c>
      <c r="D315" s="46" t="s">
        <v>262</v>
      </c>
      <c r="E315" s="46" t="s">
        <v>262</v>
      </c>
      <c r="F315" s="46" t="s">
        <v>264</v>
      </c>
      <c r="G315" s="46" t="s">
        <v>262</v>
      </c>
      <c r="H315" s="47" t="e">
        <f>VLOOKUP($A315,#REF!,HLOOKUP(总课表!C315,#REF!,2,FALSE),FALSE)</f>
        <v>#REF!</v>
      </c>
      <c r="I315" s="47" t="e">
        <f>VLOOKUP($A315,#REF!,HLOOKUP(总课表!D315,#REF!,2,FALSE),FALSE)</f>
        <v>#REF!</v>
      </c>
      <c r="J315" s="47" t="e">
        <f>VLOOKUP($A315,#REF!,HLOOKUP(总课表!E315,#REF!,2,FALSE),FALSE)</f>
        <v>#REF!</v>
      </c>
      <c r="K315" s="47" t="e">
        <f>VLOOKUP($A315,#REF!,HLOOKUP(总课表!F315,#REF!,2,FALSE),FALSE)</f>
        <v>#REF!</v>
      </c>
      <c r="L315" s="47" t="e">
        <f>VLOOKUP($A315,#REF!,HLOOKUP(总课表!G315,#REF!,2,FALSE),FALSE)</f>
        <v>#REF!</v>
      </c>
      <c r="M315" s="47" t="str">
        <f>IF(ISERROR(FIND(#REF!,H315)),"",IF(FIND(#REF!,H315)&lt;&gt;0,#REF!&amp;COLUMNS(总课表!$M$3:M$3)&amp;总课表!$B315,""))</f>
        <v/>
      </c>
      <c r="N315" s="47" t="str">
        <f>IF(ISERROR(FIND(#REF!,I315)),"",IF(FIND(#REF!,I315)&lt;&gt;0,#REF!&amp;COLUMNS(总课表!$M$3:N$3)&amp;总课表!$B315,""))</f>
        <v/>
      </c>
      <c r="O315" s="47" t="str">
        <f>IF(ISERROR(FIND(#REF!,J315)),"",IF(FIND(#REF!,J315)&lt;&gt;0,#REF!&amp;COLUMNS(总课表!$M$3:O$3)&amp;总课表!$B315,""))</f>
        <v/>
      </c>
      <c r="P315" s="47" t="str">
        <f>IF(ISERROR(FIND(#REF!,K315)),"",IF(FIND(#REF!,K315)&lt;&gt;0,#REF!&amp;COLUMNS(总课表!$M$3:P$3)&amp;总课表!$B315,""))</f>
        <v/>
      </c>
      <c r="Q315" s="47" t="str">
        <f>IF(ISERROR(FIND(#REF!,L315)),"",IF(FIND(#REF!,L315)&lt;&gt;0,#REF!&amp;COLUMNS(总课表!$M$3:Q$3)&amp;总课表!$B315,""))</f>
        <v/>
      </c>
      <c r="T315" s="48">
        <v>310</v>
      </c>
      <c r="U315" s="45" t="s">
        <v>46</v>
      </c>
      <c r="V315" s="46" t="s">
        <v>262</v>
      </c>
      <c r="W315" s="46" t="s">
        <v>262</v>
      </c>
      <c r="X315" s="46" t="s">
        <v>262</v>
      </c>
      <c r="Y315" s="46" t="s">
        <v>264</v>
      </c>
      <c r="Z315" s="46" t="s">
        <v>262</v>
      </c>
    </row>
    <row r="316" spans="1:26" ht="22.5" customHeight="1">
      <c r="A316" s="48">
        <v>310</v>
      </c>
      <c r="B316" s="45" t="s">
        <v>47</v>
      </c>
      <c r="C316" s="46" t="s">
        <v>326</v>
      </c>
      <c r="D316" s="46" t="s">
        <v>262</v>
      </c>
      <c r="E316" s="46" t="s">
        <v>260</v>
      </c>
      <c r="F316" s="46" t="s">
        <v>267</v>
      </c>
      <c r="G316" s="46" t="s">
        <v>326</v>
      </c>
      <c r="H316" s="47" t="e">
        <f>VLOOKUP($A316,#REF!,HLOOKUP(总课表!C316,#REF!,2,FALSE),FALSE)</f>
        <v>#REF!</v>
      </c>
      <c r="I316" s="47" t="e">
        <f>VLOOKUP($A316,#REF!,HLOOKUP(总课表!D316,#REF!,2,FALSE),FALSE)</f>
        <v>#REF!</v>
      </c>
      <c r="J316" s="47" t="e">
        <f>VLOOKUP($A316,#REF!,HLOOKUP(总课表!E316,#REF!,2,FALSE),FALSE)</f>
        <v>#REF!</v>
      </c>
      <c r="K316" s="47" t="e">
        <f>VLOOKUP($A316,#REF!,HLOOKUP(总课表!F316,#REF!,2,FALSE),FALSE)</f>
        <v>#REF!</v>
      </c>
      <c r="L316" s="47" t="e">
        <f>VLOOKUP($A316,#REF!,HLOOKUP(总课表!G316,#REF!,2,FALSE),FALSE)</f>
        <v>#REF!</v>
      </c>
      <c r="M316" s="47" t="str">
        <f>IF(ISERROR(FIND(#REF!,H316)),"",IF(FIND(#REF!,H316)&lt;&gt;0,#REF!&amp;COLUMNS(总课表!$M$3:M$3)&amp;总课表!$B316,""))</f>
        <v/>
      </c>
      <c r="N316" s="47" t="str">
        <f>IF(ISERROR(FIND(#REF!,I316)),"",IF(FIND(#REF!,I316)&lt;&gt;0,#REF!&amp;COLUMNS(总课表!$M$3:N$3)&amp;总课表!$B316,""))</f>
        <v/>
      </c>
      <c r="O316" s="47" t="str">
        <f>IF(ISERROR(FIND(#REF!,J316)),"",IF(FIND(#REF!,J316)&lt;&gt;0,#REF!&amp;COLUMNS(总课表!$M$3:O$3)&amp;总课表!$B316,""))</f>
        <v/>
      </c>
      <c r="P316" s="47" t="str">
        <f>IF(ISERROR(FIND(#REF!,K316)),"",IF(FIND(#REF!,K316)&lt;&gt;0,#REF!&amp;COLUMNS(总课表!$M$3:P$3)&amp;总课表!$B316,""))</f>
        <v/>
      </c>
      <c r="Q316" s="47" t="str">
        <f>IF(ISERROR(FIND(#REF!,L316)),"",IF(FIND(#REF!,L316)&lt;&gt;0,#REF!&amp;COLUMNS(总课表!$M$3:Q$3)&amp;总课表!$B316,""))</f>
        <v/>
      </c>
      <c r="T316" s="48">
        <v>310</v>
      </c>
      <c r="U316" s="45" t="s">
        <v>47</v>
      </c>
      <c r="V316" s="46" t="s">
        <v>326</v>
      </c>
      <c r="W316" s="46" t="s">
        <v>262</v>
      </c>
      <c r="X316" s="46" t="s">
        <v>260</v>
      </c>
      <c r="Y316" s="46" t="s">
        <v>267</v>
      </c>
      <c r="Z316" s="46" t="s">
        <v>326</v>
      </c>
    </row>
    <row r="317" spans="1:26" ht="22.5" customHeight="1">
      <c r="A317" s="48">
        <v>310</v>
      </c>
      <c r="B317" s="45" t="s">
        <v>48</v>
      </c>
      <c r="C317" s="46" t="s">
        <v>267</v>
      </c>
      <c r="D317" s="46" t="s">
        <v>259</v>
      </c>
      <c r="E317" s="46" t="s">
        <v>260</v>
      </c>
      <c r="F317" s="46" t="s">
        <v>267</v>
      </c>
      <c r="G317" s="46" t="s">
        <v>267</v>
      </c>
      <c r="H317" s="47" t="e">
        <f>VLOOKUP($A317,#REF!,HLOOKUP(总课表!C317,#REF!,2,FALSE),FALSE)</f>
        <v>#REF!</v>
      </c>
      <c r="I317" s="47" t="e">
        <f>VLOOKUP($A317,#REF!,HLOOKUP(总课表!D317,#REF!,2,FALSE),FALSE)</f>
        <v>#REF!</v>
      </c>
      <c r="J317" s="47" t="e">
        <f>VLOOKUP($A317,#REF!,HLOOKUP(总课表!E317,#REF!,2,FALSE),FALSE)</f>
        <v>#REF!</v>
      </c>
      <c r="K317" s="47" t="e">
        <f>VLOOKUP($A317,#REF!,HLOOKUP(总课表!F317,#REF!,2,FALSE),FALSE)</f>
        <v>#REF!</v>
      </c>
      <c r="L317" s="47" t="e">
        <f>VLOOKUP($A317,#REF!,HLOOKUP(总课表!G317,#REF!,2,FALSE),FALSE)</f>
        <v>#REF!</v>
      </c>
      <c r="M317" s="47" t="str">
        <f>IF(ISERROR(FIND(#REF!,H317)),"",IF(FIND(#REF!,H317)&lt;&gt;0,#REF!&amp;COLUMNS(总课表!$M$3:M$3)&amp;总课表!$B317,""))</f>
        <v/>
      </c>
      <c r="N317" s="47" t="str">
        <f>IF(ISERROR(FIND(#REF!,I317)),"",IF(FIND(#REF!,I317)&lt;&gt;0,#REF!&amp;COLUMNS(总课表!$M$3:N$3)&amp;总课表!$B317,""))</f>
        <v/>
      </c>
      <c r="O317" s="47" t="str">
        <f>IF(ISERROR(FIND(#REF!,J317)),"",IF(FIND(#REF!,J317)&lt;&gt;0,#REF!&amp;COLUMNS(总课表!$M$3:O$3)&amp;总课表!$B317,""))</f>
        <v/>
      </c>
      <c r="P317" s="47" t="str">
        <f>IF(ISERROR(FIND(#REF!,K317)),"",IF(FIND(#REF!,K317)&lt;&gt;0,#REF!&amp;COLUMNS(总课表!$M$3:P$3)&amp;总课表!$B317,""))</f>
        <v/>
      </c>
      <c r="Q317" s="47" t="str">
        <f>IF(ISERROR(FIND(#REF!,L317)),"",IF(FIND(#REF!,L317)&lt;&gt;0,#REF!&amp;COLUMNS(总课表!$M$3:Q$3)&amp;总课表!$B317,""))</f>
        <v/>
      </c>
      <c r="T317" s="48">
        <v>310</v>
      </c>
      <c r="U317" s="45" t="s">
        <v>48</v>
      </c>
      <c r="V317" s="46" t="s">
        <v>267</v>
      </c>
      <c r="W317" s="46" t="s">
        <v>259</v>
      </c>
      <c r="X317" s="46" t="s">
        <v>260</v>
      </c>
      <c r="Y317" s="46" t="s">
        <v>267</v>
      </c>
      <c r="Z317" s="46" t="s">
        <v>267</v>
      </c>
    </row>
    <row r="318" spans="1:26" ht="22.5" customHeight="1">
      <c r="A318" s="48">
        <v>310</v>
      </c>
      <c r="B318" s="45" t="s">
        <v>50</v>
      </c>
      <c r="C318" s="46" t="s">
        <v>267</v>
      </c>
      <c r="D318" s="46" t="s">
        <v>259</v>
      </c>
      <c r="E318" s="46" t="s">
        <v>264</v>
      </c>
      <c r="F318" s="46" t="s">
        <v>269</v>
      </c>
      <c r="G318" s="46" t="s">
        <v>267</v>
      </c>
      <c r="H318" s="47" t="e">
        <f>VLOOKUP($A318,#REF!,HLOOKUP(总课表!C318,#REF!,2,FALSE),FALSE)</f>
        <v>#REF!</v>
      </c>
      <c r="I318" s="47" t="e">
        <f>VLOOKUP($A318,#REF!,HLOOKUP(总课表!D318,#REF!,2,FALSE),FALSE)</f>
        <v>#REF!</v>
      </c>
      <c r="J318" s="47" t="e">
        <f>VLOOKUP($A318,#REF!,HLOOKUP(总课表!E318,#REF!,2,FALSE),FALSE)</f>
        <v>#REF!</v>
      </c>
      <c r="K318" s="47" t="e">
        <f>VLOOKUP($A318,#REF!,HLOOKUP(总课表!F318,#REF!,2,FALSE),FALSE)</f>
        <v>#REF!</v>
      </c>
      <c r="L318" s="47" t="e">
        <f>VLOOKUP($A318,#REF!,HLOOKUP(总课表!G318,#REF!,2,FALSE),FALSE)</f>
        <v>#REF!</v>
      </c>
      <c r="M318" s="47" t="str">
        <f>IF(ISERROR(FIND(#REF!,H318)),"",IF(FIND(#REF!,H318)&lt;&gt;0,#REF!&amp;COLUMNS(总课表!$M$3:M$3)&amp;总课表!$B318,""))</f>
        <v/>
      </c>
      <c r="N318" s="47" t="str">
        <f>IF(ISERROR(FIND(#REF!,I318)),"",IF(FIND(#REF!,I318)&lt;&gt;0,#REF!&amp;COLUMNS(总课表!$M$3:N$3)&amp;总课表!$B318,""))</f>
        <v/>
      </c>
      <c r="O318" s="47" t="str">
        <f>IF(ISERROR(FIND(#REF!,J318)),"",IF(FIND(#REF!,J318)&lt;&gt;0,#REF!&amp;COLUMNS(总课表!$M$3:O$3)&amp;总课表!$B318,""))</f>
        <v/>
      </c>
      <c r="P318" s="47" t="str">
        <f>IF(ISERROR(FIND(#REF!,K318)),"",IF(FIND(#REF!,K318)&lt;&gt;0,#REF!&amp;COLUMNS(总课表!$M$3:P$3)&amp;总课表!$B318,""))</f>
        <v/>
      </c>
      <c r="Q318" s="47" t="str">
        <f>IF(ISERROR(FIND(#REF!,L318)),"",IF(FIND(#REF!,L318)&lt;&gt;0,#REF!&amp;COLUMNS(总课表!$M$3:Q$3)&amp;总课表!$B318,""))</f>
        <v/>
      </c>
      <c r="T318" s="48">
        <v>310</v>
      </c>
      <c r="U318" s="45" t="s">
        <v>50</v>
      </c>
      <c r="V318" s="46" t="s">
        <v>267</v>
      </c>
      <c r="W318" s="46" t="s">
        <v>259</v>
      </c>
      <c r="X318" s="46" t="s">
        <v>264</v>
      </c>
      <c r="Y318" s="46" t="s">
        <v>269</v>
      </c>
      <c r="Z318" s="46" t="s">
        <v>267</v>
      </c>
    </row>
    <row r="319" spans="1:26" ht="22.5" customHeight="1">
      <c r="A319" s="48">
        <v>310</v>
      </c>
      <c r="B319" s="45" t="s">
        <v>52</v>
      </c>
      <c r="C319" s="46" t="s">
        <v>260</v>
      </c>
      <c r="D319" s="46" t="s">
        <v>267</v>
      </c>
      <c r="E319" s="46" t="s">
        <v>259</v>
      </c>
      <c r="F319" s="46" t="s">
        <v>326</v>
      </c>
      <c r="G319" s="46" t="s">
        <v>259</v>
      </c>
      <c r="H319" s="47" t="e">
        <f>VLOOKUP($A319,#REF!,HLOOKUP(总课表!C319,#REF!,2,FALSE),FALSE)</f>
        <v>#REF!</v>
      </c>
      <c r="I319" s="47" t="e">
        <f>VLOOKUP($A319,#REF!,HLOOKUP(总课表!D319,#REF!,2,FALSE),FALSE)</f>
        <v>#REF!</v>
      </c>
      <c r="J319" s="47" t="e">
        <f>VLOOKUP($A319,#REF!,HLOOKUP(总课表!E319,#REF!,2,FALSE),FALSE)</f>
        <v>#REF!</v>
      </c>
      <c r="K319" s="47" t="e">
        <f>VLOOKUP($A319,#REF!,HLOOKUP(总课表!F319,#REF!,2,FALSE),FALSE)</f>
        <v>#REF!</v>
      </c>
      <c r="L319" s="47" t="e">
        <f>VLOOKUP($A319,#REF!,HLOOKUP(总课表!G319,#REF!,2,FALSE),FALSE)</f>
        <v>#REF!</v>
      </c>
      <c r="M319" s="47" t="str">
        <f>IF(ISERROR(FIND(#REF!,H319)),"",IF(FIND(#REF!,H319)&lt;&gt;0,#REF!&amp;COLUMNS(总课表!$M$3:M$3)&amp;总课表!$B319,""))</f>
        <v/>
      </c>
      <c r="N319" s="47" t="str">
        <f>IF(ISERROR(FIND(#REF!,I319)),"",IF(FIND(#REF!,I319)&lt;&gt;0,#REF!&amp;COLUMNS(总课表!$M$3:N$3)&amp;总课表!$B319,""))</f>
        <v/>
      </c>
      <c r="O319" s="47" t="str">
        <f>IF(ISERROR(FIND(#REF!,J319)),"",IF(FIND(#REF!,J319)&lt;&gt;0,#REF!&amp;COLUMNS(总课表!$M$3:O$3)&amp;总课表!$B319,""))</f>
        <v/>
      </c>
      <c r="P319" s="47" t="str">
        <f>IF(ISERROR(FIND(#REF!,K319)),"",IF(FIND(#REF!,K319)&lt;&gt;0,#REF!&amp;COLUMNS(总课表!$M$3:P$3)&amp;总课表!$B319,""))</f>
        <v/>
      </c>
      <c r="Q319" s="47" t="str">
        <f>IF(ISERROR(FIND(#REF!,L319)),"",IF(FIND(#REF!,L319)&lt;&gt;0,#REF!&amp;COLUMNS(总课表!$M$3:Q$3)&amp;总课表!$B319,""))</f>
        <v/>
      </c>
      <c r="T319" s="48">
        <v>310</v>
      </c>
      <c r="U319" s="45" t="s">
        <v>52</v>
      </c>
      <c r="V319" s="46" t="s">
        <v>260</v>
      </c>
      <c r="W319" s="46" t="s">
        <v>267</v>
      </c>
      <c r="X319" s="46" t="s">
        <v>259</v>
      </c>
      <c r="Y319" s="46" t="s">
        <v>326</v>
      </c>
      <c r="Z319" s="46" t="s">
        <v>259</v>
      </c>
    </row>
    <row r="320" spans="1:26" ht="22.5" customHeight="1">
      <c r="A320" s="48">
        <v>310</v>
      </c>
      <c r="B320" s="45" t="s">
        <v>53</v>
      </c>
      <c r="C320" s="46" t="s">
        <v>259</v>
      </c>
      <c r="D320" s="46" t="s">
        <v>267</v>
      </c>
      <c r="E320" s="46" t="s">
        <v>259</v>
      </c>
      <c r="F320" s="46" t="s">
        <v>262</v>
      </c>
      <c r="G320" s="46" t="s">
        <v>260</v>
      </c>
      <c r="H320" s="47" t="e">
        <f>VLOOKUP($A320,#REF!,HLOOKUP(总课表!C320,#REF!,2,FALSE),FALSE)</f>
        <v>#REF!</v>
      </c>
      <c r="I320" s="47" t="e">
        <f>VLOOKUP($A320,#REF!,HLOOKUP(总课表!D320,#REF!,2,FALSE),FALSE)</f>
        <v>#REF!</v>
      </c>
      <c r="J320" s="47" t="e">
        <f>VLOOKUP($A320,#REF!,HLOOKUP(总课表!E320,#REF!,2,FALSE),FALSE)</f>
        <v>#REF!</v>
      </c>
      <c r="K320" s="47" t="e">
        <f>VLOOKUP($A320,#REF!,HLOOKUP(总课表!F320,#REF!,2,FALSE),FALSE)</f>
        <v>#REF!</v>
      </c>
      <c r="L320" s="47" t="e">
        <f>VLOOKUP($A320,#REF!,HLOOKUP(总课表!G320,#REF!,2,FALSE),FALSE)</f>
        <v>#REF!</v>
      </c>
      <c r="M320" s="47" t="str">
        <f>IF(ISERROR(FIND(#REF!,H320)),"",IF(FIND(#REF!,H320)&lt;&gt;0,#REF!&amp;COLUMNS(总课表!$M$3:M$3)&amp;总课表!$B320,""))</f>
        <v/>
      </c>
      <c r="N320" s="47" t="str">
        <f>IF(ISERROR(FIND(#REF!,I320)),"",IF(FIND(#REF!,I320)&lt;&gt;0,#REF!&amp;COLUMNS(总课表!$M$3:N$3)&amp;总课表!$B320,""))</f>
        <v/>
      </c>
      <c r="O320" s="47" t="str">
        <f>IF(ISERROR(FIND(#REF!,J320)),"",IF(FIND(#REF!,J320)&lt;&gt;0,#REF!&amp;COLUMNS(总课表!$M$3:O$3)&amp;总课表!$B320,""))</f>
        <v/>
      </c>
      <c r="P320" s="47" t="str">
        <f>IF(ISERROR(FIND(#REF!,K320)),"",IF(FIND(#REF!,K320)&lt;&gt;0,#REF!&amp;COLUMNS(总课表!$M$3:P$3)&amp;总课表!$B320,""))</f>
        <v/>
      </c>
      <c r="Q320" s="47" t="str">
        <f>IF(ISERROR(FIND(#REF!,L320)),"",IF(FIND(#REF!,L320)&lt;&gt;0,#REF!&amp;COLUMNS(总课表!$M$3:Q$3)&amp;总课表!$B320,""))</f>
        <v/>
      </c>
      <c r="T320" s="48">
        <v>310</v>
      </c>
      <c r="U320" s="45" t="s">
        <v>53</v>
      </c>
      <c r="V320" s="46" t="s">
        <v>259</v>
      </c>
      <c r="W320" s="46" t="s">
        <v>267</v>
      </c>
      <c r="X320" s="46" t="s">
        <v>259</v>
      </c>
      <c r="Y320" s="46" t="s">
        <v>262</v>
      </c>
      <c r="Z320" s="46" t="s">
        <v>260</v>
      </c>
    </row>
    <row r="321" spans="1:26" ht="22.5" customHeight="1">
      <c r="A321" s="48">
        <v>310</v>
      </c>
      <c r="B321" s="45" t="s">
        <v>54</v>
      </c>
      <c r="C321" s="46" t="s">
        <v>259</v>
      </c>
      <c r="D321" s="46" t="s">
        <v>326</v>
      </c>
      <c r="E321" s="46" t="s">
        <v>326</v>
      </c>
      <c r="F321" s="46" t="s">
        <v>262</v>
      </c>
      <c r="G321" s="46" t="s">
        <v>264</v>
      </c>
      <c r="H321" s="47" t="e">
        <f>VLOOKUP($A321,#REF!,HLOOKUP(总课表!C321,#REF!,2,FALSE),FALSE)</f>
        <v>#REF!</v>
      </c>
      <c r="I321" s="47" t="e">
        <f>VLOOKUP($A321,#REF!,HLOOKUP(总课表!D321,#REF!,2,FALSE),FALSE)</f>
        <v>#REF!</v>
      </c>
      <c r="J321" s="47" t="e">
        <f>VLOOKUP($A321,#REF!,HLOOKUP(总课表!E321,#REF!,2,FALSE),FALSE)</f>
        <v>#REF!</v>
      </c>
      <c r="K321" s="47" t="e">
        <f>VLOOKUP($A321,#REF!,HLOOKUP(总课表!F321,#REF!,2,FALSE),FALSE)</f>
        <v>#REF!</v>
      </c>
      <c r="L321" s="47" t="e">
        <f>VLOOKUP($A321,#REF!,HLOOKUP(总课表!G321,#REF!,2,FALSE),FALSE)</f>
        <v>#REF!</v>
      </c>
      <c r="M321" s="47" t="str">
        <f>IF(ISERROR(FIND(#REF!,H321)),"",IF(FIND(#REF!,H321)&lt;&gt;0,#REF!&amp;COLUMNS(总课表!$M$3:M$3)&amp;总课表!$B321,""))</f>
        <v/>
      </c>
      <c r="N321" s="47" t="str">
        <f>IF(ISERROR(FIND(#REF!,I321)),"",IF(FIND(#REF!,I321)&lt;&gt;0,#REF!&amp;COLUMNS(总课表!$M$3:N$3)&amp;总课表!$B321,""))</f>
        <v/>
      </c>
      <c r="O321" s="47" t="str">
        <f>IF(ISERROR(FIND(#REF!,J321)),"",IF(FIND(#REF!,J321)&lt;&gt;0,#REF!&amp;COLUMNS(总课表!$M$3:O$3)&amp;总课表!$B321,""))</f>
        <v/>
      </c>
      <c r="P321" s="47" t="str">
        <f>IF(ISERROR(FIND(#REF!,K321)),"",IF(FIND(#REF!,K321)&lt;&gt;0,#REF!&amp;COLUMNS(总课表!$M$3:P$3)&amp;总课表!$B321,""))</f>
        <v/>
      </c>
      <c r="Q321" s="47" t="str">
        <f>IF(ISERROR(FIND(#REF!,L321)),"",IF(FIND(#REF!,L321)&lt;&gt;0,#REF!&amp;COLUMNS(总课表!$M$3:Q$3)&amp;总课表!$B321,""))</f>
        <v/>
      </c>
      <c r="T321" s="48">
        <v>310</v>
      </c>
      <c r="U321" s="45" t="s">
        <v>54</v>
      </c>
      <c r="V321" s="46" t="s">
        <v>259</v>
      </c>
      <c r="W321" s="46" t="s">
        <v>326</v>
      </c>
      <c r="X321" s="46" t="s">
        <v>326</v>
      </c>
      <c r="Y321" s="46" t="s">
        <v>262</v>
      </c>
      <c r="Z321" s="46" t="s">
        <v>264</v>
      </c>
    </row>
    <row r="322" spans="1:26" ht="22.5" customHeight="1">
      <c r="A322" s="48">
        <v>310</v>
      </c>
      <c r="B322" s="45" t="s">
        <v>55</v>
      </c>
      <c r="C322" s="46" t="s">
        <v>270</v>
      </c>
      <c r="D322" s="46" t="s">
        <v>269</v>
      </c>
      <c r="E322" s="46" t="s">
        <v>267</v>
      </c>
      <c r="F322" s="46" t="s">
        <v>259</v>
      </c>
      <c r="G322" s="46" t="s">
        <v>259</v>
      </c>
      <c r="H322" s="47" t="e">
        <f>VLOOKUP($A322,#REF!,HLOOKUP(总课表!C322,#REF!,2,FALSE),FALSE)</f>
        <v>#REF!</v>
      </c>
      <c r="I322" s="47" t="e">
        <f>VLOOKUP($A322,#REF!,HLOOKUP(总课表!D322,#REF!,2,FALSE),FALSE)</f>
        <v>#REF!</v>
      </c>
      <c r="J322" s="47" t="e">
        <f>VLOOKUP($A322,#REF!,HLOOKUP(总课表!E322,#REF!,2,FALSE),FALSE)</f>
        <v>#REF!</v>
      </c>
      <c r="K322" s="47" t="e">
        <f>VLOOKUP($A322,#REF!,HLOOKUP(总课表!F322,#REF!,2,FALSE),FALSE)</f>
        <v>#REF!</v>
      </c>
      <c r="L322" s="47" t="e">
        <f>VLOOKUP($A322,#REF!,HLOOKUP(总课表!G322,#REF!,2,FALSE),FALSE)</f>
        <v>#REF!</v>
      </c>
      <c r="M322" s="47" t="str">
        <f>IF(ISERROR(FIND(#REF!,H322)),"",IF(FIND(#REF!,H322)&lt;&gt;0,#REF!&amp;COLUMNS(总课表!$M$3:M$3)&amp;总课表!$B322,""))</f>
        <v/>
      </c>
      <c r="N322" s="47" t="str">
        <f>IF(ISERROR(FIND(#REF!,I322)),"",IF(FIND(#REF!,I322)&lt;&gt;0,#REF!&amp;COLUMNS(总课表!$M$3:N$3)&amp;总课表!$B322,""))</f>
        <v/>
      </c>
      <c r="O322" s="47" t="str">
        <f>IF(ISERROR(FIND(#REF!,J322)),"",IF(FIND(#REF!,J322)&lt;&gt;0,#REF!&amp;COLUMNS(总课表!$M$3:O$3)&amp;总课表!$B322,""))</f>
        <v/>
      </c>
      <c r="P322" s="47" t="str">
        <f>IF(ISERROR(FIND(#REF!,K322)),"",IF(FIND(#REF!,K322)&lt;&gt;0,#REF!&amp;COLUMNS(总课表!$M$3:P$3)&amp;总课表!$B322,""))</f>
        <v/>
      </c>
      <c r="Q322" s="47" t="str">
        <f>IF(ISERROR(FIND(#REF!,L322)),"",IF(FIND(#REF!,L322)&lt;&gt;0,#REF!&amp;COLUMNS(总课表!$M$3:Q$3)&amp;总课表!$B322,""))</f>
        <v/>
      </c>
      <c r="T322" s="48">
        <v>310</v>
      </c>
      <c r="U322" s="45" t="s">
        <v>55</v>
      </c>
      <c r="V322" s="46" t="s">
        <v>270</v>
      </c>
      <c r="W322" s="46" t="s">
        <v>269</v>
      </c>
      <c r="X322" s="46" t="s">
        <v>267</v>
      </c>
      <c r="Y322" s="46" t="s">
        <v>259</v>
      </c>
      <c r="Z322" s="46" t="s">
        <v>259</v>
      </c>
    </row>
    <row r="323" spans="1:26" ht="22.5" customHeight="1">
      <c r="A323" s="48">
        <v>310</v>
      </c>
      <c r="B323" s="45" t="s">
        <v>56</v>
      </c>
      <c r="C323" s="46" t="s">
        <v>264</v>
      </c>
      <c r="D323" s="46" t="s">
        <v>260</v>
      </c>
      <c r="E323" s="46" t="s">
        <v>267</v>
      </c>
      <c r="F323" s="46" t="s">
        <v>259</v>
      </c>
      <c r="G323" s="46" t="s">
        <v>259</v>
      </c>
      <c r="H323" s="47" t="e">
        <f>VLOOKUP($A323,#REF!,HLOOKUP(总课表!C323,#REF!,2,FALSE),FALSE)</f>
        <v>#REF!</v>
      </c>
      <c r="I323" s="47" t="e">
        <f>VLOOKUP($A323,#REF!,HLOOKUP(总课表!D323,#REF!,2,FALSE),FALSE)</f>
        <v>#REF!</v>
      </c>
      <c r="J323" s="47" t="e">
        <f>VLOOKUP($A323,#REF!,HLOOKUP(总课表!E323,#REF!,2,FALSE),FALSE)</f>
        <v>#REF!</v>
      </c>
      <c r="K323" s="47" t="e">
        <f>VLOOKUP($A323,#REF!,HLOOKUP(总课表!F323,#REF!,2,FALSE),FALSE)</f>
        <v>#REF!</v>
      </c>
      <c r="L323" s="47" t="e">
        <f>VLOOKUP($A323,#REF!,HLOOKUP(总课表!G323,#REF!,2,FALSE),FALSE)</f>
        <v>#REF!</v>
      </c>
      <c r="M323" s="47" t="str">
        <f>IF(ISERROR(FIND(#REF!,H323)),"",IF(FIND(#REF!,H323)&lt;&gt;0,#REF!&amp;COLUMNS(总课表!$M$3:M$3)&amp;总课表!$B323,""))</f>
        <v/>
      </c>
      <c r="N323" s="47" t="str">
        <f>IF(ISERROR(FIND(#REF!,I323)),"",IF(FIND(#REF!,I323)&lt;&gt;0,#REF!&amp;COLUMNS(总课表!$M$3:N$3)&amp;总课表!$B323,""))</f>
        <v/>
      </c>
      <c r="O323" s="47" t="str">
        <f>IF(ISERROR(FIND(#REF!,J323)),"",IF(FIND(#REF!,J323)&lt;&gt;0,#REF!&amp;COLUMNS(总课表!$M$3:O$3)&amp;总课表!$B323,""))</f>
        <v/>
      </c>
      <c r="P323" s="47" t="str">
        <f>IF(ISERROR(FIND(#REF!,K323)),"",IF(FIND(#REF!,K323)&lt;&gt;0,#REF!&amp;COLUMNS(总课表!$M$3:P$3)&amp;总课表!$B323,""))</f>
        <v/>
      </c>
      <c r="Q323" s="47" t="str">
        <f>IF(ISERROR(FIND(#REF!,L323)),"",IF(FIND(#REF!,L323)&lt;&gt;0,#REF!&amp;COLUMNS(总课表!$M$3:Q$3)&amp;总课表!$B323,""))</f>
        <v/>
      </c>
      <c r="T323" s="48">
        <v>310</v>
      </c>
      <c r="U323" s="45" t="s">
        <v>56</v>
      </c>
      <c r="V323" s="46" t="s">
        <v>264</v>
      </c>
      <c r="W323" s="46" t="s">
        <v>260</v>
      </c>
      <c r="X323" s="46" t="s">
        <v>267</v>
      </c>
      <c r="Y323" s="46" t="s">
        <v>259</v>
      </c>
      <c r="Z323" s="46" t="s">
        <v>259</v>
      </c>
    </row>
    <row r="324" spans="1:26" ht="23.25" customHeight="1">
      <c r="G324" s="51">
        <v>44172</v>
      </c>
      <c r="T324" s="38"/>
      <c r="Z324" s="51">
        <v>44172</v>
      </c>
    </row>
  </sheetData>
  <mergeCells count="44">
    <mergeCell ref="B312:G312"/>
    <mergeCell ref="U312:Z312"/>
    <mergeCell ref="B266:G266"/>
    <mergeCell ref="U266:Z266"/>
    <mergeCell ref="B281:G281"/>
    <mergeCell ref="U281:Z281"/>
    <mergeCell ref="B297:G297"/>
    <mergeCell ref="U297:Z297"/>
    <mergeCell ref="B219:G219"/>
    <mergeCell ref="U219:Z219"/>
    <mergeCell ref="B235:G235"/>
    <mergeCell ref="U235:Z235"/>
    <mergeCell ref="B250:G250"/>
    <mergeCell ref="U250:Z250"/>
    <mergeCell ref="B173:G173"/>
    <mergeCell ref="U173:Z173"/>
    <mergeCell ref="B188:G188"/>
    <mergeCell ref="U188:Z188"/>
    <mergeCell ref="B204:G204"/>
    <mergeCell ref="U204:Z204"/>
    <mergeCell ref="B126:G126"/>
    <mergeCell ref="U126:Z126"/>
    <mergeCell ref="B141:G141"/>
    <mergeCell ref="U141:Z141"/>
    <mergeCell ref="B157:G157"/>
    <mergeCell ref="U157:Z157"/>
    <mergeCell ref="B79:G79"/>
    <mergeCell ref="U79:Z79"/>
    <mergeCell ref="B95:G95"/>
    <mergeCell ref="U95:Z95"/>
    <mergeCell ref="B110:G110"/>
    <mergeCell ref="U110:Z110"/>
    <mergeCell ref="B33:G33"/>
    <mergeCell ref="U33:Z33"/>
    <mergeCell ref="B48:G48"/>
    <mergeCell ref="U48:Z48"/>
    <mergeCell ref="B64:G64"/>
    <mergeCell ref="U64:Z64"/>
    <mergeCell ref="B2:G2"/>
    <mergeCell ref="U2:Z2"/>
    <mergeCell ref="A4:B4"/>
    <mergeCell ref="T4:U4"/>
    <mergeCell ref="B18:G18"/>
    <mergeCell ref="U18:Z18"/>
  </mergeCells>
  <phoneticPr fontId="50" type="noConversion"/>
  <conditionalFormatting sqref="G324 B96:G96 B111:G111 B127:G127 B142:G142 B158:G158 U96:Z96 U111:Z111 U127:Z127 U142:Z142 U158:Z158 U97:U109 U112:U125 U128:U140 U159:U169 U143:U156 C3:G4 A4 H4:Q4 B5:B31 B35:B46 B50:B174 A3:B3 A19:G19 A34:G34 A49:G49 A65:G65 A80:G80 V3:Z4 T4 U35:U46 U19:U31 T3:U3 T19 V19:Z19 T34:Z34 T49:Z49 T65 V65:Z65 T80 V80:Z80 U5:U17 U50:U63 U65:U78 U80:U94 B174:G323">
    <cfRule type="expression" dxfId="1" priority="25">
      <formula>#REF!&lt;&gt;""</formula>
    </cfRule>
  </conditionalFormatting>
  <conditionalFormatting sqref="Z324 U174:Z187 U189:Z203 U205:Z218 U220:Z234 U236:Z249 U251:Z265 U267:Z280 U282:Z296 U298:Z311 U313:Z323">
    <cfRule type="expression" dxfId="0" priority="1">
      <formula>#REF!&lt;&gt;""</formula>
    </cfRule>
  </conditionalFormatting>
  <pageMargins left="0.7" right="0.7" top="0.75" bottom="0.75" header="0.3" footer="0.3"/>
  <pageSetup paperSize="9" orientation="portrait" r:id="rId1"/>
  <ignoredErrors>
    <ignoredError sqref="B71:B75 B299:B308 B283:B292 B268:B277 B252:B261 B237:B246 B221:B230 B206:B215 B190:B199 B175:B184 B159:B168 B143:B152 B128:B137 B112:B121 B97:B106 B81:B90 B66:B70 B50:B59 B35:B44 B20:B29 B5:B14 B314:B323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J12" sqref="J12"/>
    </sheetView>
  </sheetViews>
  <sheetFormatPr defaultColWidth="9" defaultRowHeight="14.25"/>
  <cols>
    <col min="1" max="1" width="12.375" style="2" customWidth="1"/>
    <col min="2" max="2" width="14.5" style="2" customWidth="1"/>
    <col min="3" max="5" width="9" style="2"/>
    <col min="6" max="6" width="10.75" style="2" customWidth="1"/>
    <col min="7" max="7" width="12.5" style="2" customWidth="1"/>
    <col min="8" max="9" width="9" style="2"/>
    <col min="10" max="10" width="11" style="2" customWidth="1"/>
    <col min="11" max="11" width="10.875" style="2" customWidth="1"/>
  </cols>
  <sheetData>
    <row r="1" spans="1:11" ht="20.25" customHeight="1">
      <c r="A1" s="35" t="s">
        <v>327</v>
      </c>
      <c r="B1" s="35" t="s">
        <v>328</v>
      </c>
      <c r="C1" s="35" t="s">
        <v>3</v>
      </c>
      <c r="D1" s="35" t="s">
        <v>329</v>
      </c>
      <c r="E1" s="35" t="s">
        <v>330</v>
      </c>
      <c r="F1" s="35" t="s">
        <v>331</v>
      </c>
      <c r="G1" s="35" t="s">
        <v>332</v>
      </c>
      <c r="H1" s="35" t="s">
        <v>333</v>
      </c>
      <c r="I1" s="35" t="s">
        <v>334</v>
      </c>
      <c r="J1" s="35" t="s">
        <v>335</v>
      </c>
      <c r="K1" s="35" t="s">
        <v>336</v>
      </c>
    </row>
    <row r="2" spans="1:11">
      <c r="A2" s="2" t="s">
        <v>337</v>
      </c>
      <c r="B2" s="36">
        <v>44256</v>
      </c>
      <c r="C2" s="2">
        <v>205</v>
      </c>
      <c r="D2" s="2" t="s">
        <v>154</v>
      </c>
      <c r="E2" s="2" t="s">
        <v>259</v>
      </c>
      <c r="F2" s="2">
        <v>101</v>
      </c>
      <c r="G2" s="2" t="s">
        <v>154</v>
      </c>
      <c r="H2" s="2" t="s">
        <v>260</v>
      </c>
      <c r="I2" s="2">
        <v>106</v>
      </c>
      <c r="J2" s="2" t="s">
        <v>165</v>
      </c>
      <c r="K2" s="36">
        <v>44256</v>
      </c>
    </row>
    <row r="3" spans="1:11">
      <c r="A3" s="2" t="s">
        <v>337</v>
      </c>
      <c r="B3" s="36">
        <v>44256</v>
      </c>
      <c r="C3" s="2">
        <v>205</v>
      </c>
      <c r="D3" s="2" t="s">
        <v>154</v>
      </c>
      <c r="E3" s="2" t="s">
        <v>259</v>
      </c>
      <c r="F3" s="2">
        <v>102</v>
      </c>
      <c r="G3" s="2" t="s">
        <v>154</v>
      </c>
      <c r="H3" s="2" t="s">
        <v>260</v>
      </c>
      <c r="I3" s="2">
        <v>107</v>
      </c>
      <c r="J3" s="2" t="s">
        <v>165</v>
      </c>
      <c r="K3" s="36">
        <v>44256</v>
      </c>
    </row>
    <row r="4" spans="1:11">
      <c r="A4" s="2" t="s">
        <v>338</v>
      </c>
      <c r="B4" s="36">
        <v>44258</v>
      </c>
      <c r="C4" s="2">
        <v>201</v>
      </c>
      <c r="D4" s="2" t="s">
        <v>90</v>
      </c>
      <c r="E4" s="2" t="s">
        <v>267</v>
      </c>
      <c r="F4" s="37" t="s">
        <v>339</v>
      </c>
      <c r="G4" s="2" t="s">
        <v>139</v>
      </c>
      <c r="H4" s="2" t="s">
        <v>267</v>
      </c>
      <c r="I4" s="37" t="s">
        <v>339</v>
      </c>
      <c r="J4" s="2" t="s">
        <v>141</v>
      </c>
      <c r="K4" s="36">
        <v>44257</v>
      </c>
    </row>
    <row r="5" spans="1:11">
      <c r="A5" s="2" t="s">
        <v>337</v>
      </c>
      <c r="B5" s="36">
        <v>44259</v>
      </c>
      <c r="C5" s="2">
        <v>103</v>
      </c>
      <c r="D5" s="2" t="s">
        <v>75</v>
      </c>
      <c r="E5" s="2" t="s">
        <v>262</v>
      </c>
      <c r="F5" s="2">
        <v>406</v>
      </c>
      <c r="G5" s="2" t="s">
        <v>75</v>
      </c>
      <c r="H5" s="2" t="s">
        <v>260</v>
      </c>
      <c r="I5" s="2">
        <v>405</v>
      </c>
      <c r="J5" s="2" t="s">
        <v>85</v>
      </c>
      <c r="K5" s="36">
        <v>44259</v>
      </c>
    </row>
    <row r="6" spans="1:11">
      <c r="A6" s="2" t="s">
        <v>337</v>
      </c>
      <c r="B6" s="36">
        <v>44264</v>
      </c>
      <c r="C6" s="2">
        <v>205</v>
      </c>
      <c r="D6" s="2" t="s">
        <v>165</v>
      </c>
      <c r="E6" s="2" t="s">
        <v>260</v>
      </c>
      <c r="F6" s="2">
        <v>205</v>
      </c>
      <c r="G6" s="2" t="s">
        <v>165</v>
      </c>
      <c r="H6" s="2" t="s">
        <v>262</v>
      </c>
      <c r="I6" s="2">
        <v>201</v>
      </c>
      <c r="J6" s="2" t="s">
        <v>162</v>
      </c>
      <c r="K6" s="36">
        <v>44264</v>
      </c>
    </row>
  </sheetData>
  <phoneticPr fontId="53" type="noConversion"/>
  <pageMargins left="0.7" right="0.7" top="0.75" bottom="0.75" header="0.3" footer="0.3"/>
  <ignoredErrors>
    <ignoredError sqref="F4 I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F141"/>
  <sheetViews>
    <sheetView workbookViewId="0">
      <selection activeCell="C2" sqref="C2"/>
    </sheetView>
  </sheetViews>
  <sheetFormatPr defaultColWidth="9" defaultRowHeight="14.25"/>
  <cols>
    <col min="2" max="2" width="9" style="2"/>
    <col min="3" max="3" width="9" style="1"/>
    <col min="4" max="4" width="10.625" style="2" customWidth="1"/>
    <col min="5" max="5" width="10.625" style="22" customWidth="1"/>
    <col min="6" max="7" width="10.625" style="2" customWidth="1"/>
    <col min="8" max="58" width="5.5" style="2" customWidth="1"/>
  </cols>
  <sheetData>
    <row r="1" spans="1:58" ht="33" customHeight="1">
      <c r="A1" s="23" t="s">
        <v>340</v>
      </c>
      <c r="B1" s="23" t="s">
        <v>341</v>
      </c>
      <c r="C1" s="24" t="s">
        <v>270</v>
      </c>
      <c r="D1" s="25" t="s">
        <v>342</v>
      </c>
      <c r="E1" s="25" t="s">
        <v>343</v>
      </c>
      <c r="F1" s="25" t="s">
        <v>344</v>
      </c>
      <c r="G1" s="25"/>
      <c r="H1" s="24">
        <v>101</v>
      </c>
      <c r="I1" s="23">
        <v>102</v>
      </c>
      <c r="J1" s="24">
        <v>103</v>
      </c>
      <c r="K1" s="23">
        <v>104</v>
      </c>
      <c r="L1" s="24">
        <v>105</v>
      </c>
      <c r="M1" s="23">
        <v>106</v>
      </c>
      <c r="N1" s="24">
        <v>107</v>
      </c>
      <c r="O1" s="23">
        <v>108</v>
      </c>
      <c r="P1" s="24">
        <v>109</v>
      </c>
      <c r="Q1" s="23">
        <v>110</v>
      </c>
      <c r="R1" s="23">
        <v>201</v>
      </c>
      <c r="S1" s="23">
        <v>202</v>
      </c>
      <c r="T1" s="23">
        <v>203</v>
      </c>
      <c r="U1" s="23">
        <v>204</v>
      </c>
      <c r="V1" s="23">
        <v>205</v>
      </c>
      <c r="W1" s="23">
        <v>206</v>
      </c>
      <c r="X1" s="23">
        <v>207</v>
      </c>
      <c r="Y1" s="23">
        <v>208</v>
      </c>
      <c r="Z1" s="23">
        <v>209</v>
      </c>
      <c r="AA1" s="23">
        <v>210</v>
      </c>
      <c r="AB1" s="23">
        <v>301</v>
      </c>
      <c r="AC1" s="23">
        <v>302</v>
      </c>
      <c r="AD1" s="23">
        <v>303</v>
      </c>
      <c r="AE1" s="23">
        <v>304</v>
      </c>
      <c r="AF1" s="23">
        <v>305</v>
      </c>
      <c r="AG1" s="23">
        <v>306</v>
      </c>
      <c r="AH1" s="23">
        <v>307</v>
      </c>
      <c r="AI1" s="23">
        <v>308</v>
      </c>
      <c r="AJ1" s="23">
        <v>309</v>
      </c>
      <c r="AK1" s="23">
        <v>310</v>
      </c>
      <c r="AL1" s="23">
        <v>401</v>
      </c>
      <c r="AM1" s="23">
        <v>402</v>
      </c>
      <c r="AN1" s="23">
        <v>403</v>
      </c>
      <c r="AO1" s="23">
        <v>404</v>
      </c>
      <c r="AP1" s="23">
        <v>405</v>
      </c>
      <c r="AQ1" s="23">
        <v>406</v>
      </c>
      <c r="AR1" s="23">
        <v>407</v>
      </c>
      <c r="AS1" s="23">
        <v>408</v>
      </c>
      <c r="AT1" s="23">
        <v>409</v>
      </c>
      <c r="AU1" s="23">
        <v>410</v>
      </c>
      <c r="AV1" s="23">
        <v>501</v>
      </c>
      <c r="AW1" s="23">
        <v>502</v>
      </c>
      <c r="AX1" s="23">
        <v>503</v>
      </c>
      <c r="AY1" s="23">
        <v>504</v>
      </c>
      <c r="AZ1" s="23">
        <v>505</v>
      </c>
      <c r="BA1" s="23">
        <v>506</v>
      </c>
      <c r="BB1" s="23">
        <v>507</v>
      </c>
      <c r="BC1" s="23">
        <v>508</v>
      </c>
      <c r="BD1" s="23">
        <v>509</v>
      </c>
      <c r="BE1" s="23">
        <v>510</v>
      </c>
    </row>
    <row r="2" spans="1:58" ht="33" customHeight="1">
      <c r="A2" s="23"/>
      <c r="B2" s="23"/>
      <c r="C2" s="26"/>
      <c r="D2" s="27" t="str">
        <f>ADDRESS(VLOOKUP(MID(D$1,3,2)&amp;"首",任课!$B:$C,2,FALSE),7,,,"任课")&amp;":"&amp;ADDRESS(VLOOKUP(MID(D$1,3,2)&amp;"尾",任课!$B:$C,2,FALSE),19,)</f>
        <v>任课!$G$5:$S$12</v>
      </c>
      <c r="E2" s="27" t="str">
        <f>ADDRESS(VLOOKUP(MID(E$1,3,2)&amp;"首",任课!$B:$C,2,FALSE),7,,,"任课")&amp;":"&amp;ADDRESS(VLOOKUP(MID(E$1,3,2)&amp;"尾",任课!$B:$C,2,FALSE),19,)</f>
        <v>任课!$G$13:$S$17</v>
      </c>
      <c r="F2" s="27" t="str">
        <f>ADDRESS(VLOOKUP(MID(F$1,3,2)&amp;"首",任课!$B:$C,2,FALSE),7,,,"任课")&amp;":"&amp;ADDRESS(VLOOKUP(MID(F$1,3,2)&amp;"尾",任课!$B:$C,2,FALSE),19,)</f>
        <v>任课!$G$18:$S$27</v>
      </c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8">
      <c r="A3" s="30" t="s">
        <v>195</v>
      </c>
      <c r="B3" s="6" t="s">
        <v>267</v>
      </c>
      <c r="C3" s="31" t="str">
        <f>IF(COUNTIF(任课!$F:$F,教师!$A3)=1,"班级","")</f>
        <v/>
      </c>
      <c r="D3" s="32" t="str">
        <f ca="1">IF(COUNTIF(INDIRECT(D$2),教师!$A3)&lt;&gt;0,COUNTIF(INDIRECT(D$2),教师!$A3),"")</f>
        <v/>
      </c>
      <c r="E3" s="32" t="str">
        <f ca="1">IF(COUNTIF(INDIRECT(E$2),教师!$A3)&lt;&gt;0,COUNTIF(INDIRECT(E$2),教师!$A3),"")</f>
        <v/>
      </c>
      <c r="F3" s="32">
        <f ca="1">IF(COUNTIF(INDIRECT(F$2),教师!$A3)&lt;&gt;0,COUNTIF(INDIRECT(F$2),教师!$A3),"")</f>
        <v>1</v>
      </c>
      <c r="G3" s="33"/>
      <c r="H3" s="2">
        <f>COUNTIF(总课表!$V:$Z,$A3&amp;H$1)</f>
        <v>0</v>
      </c>
      <c r="I3" s="2">
        <f>COUNTIF(总课表!$V:$Z,$A3&amp;I$1)</f>
        <v>0</v>
      </c>
      <c r="J3" s="2">
        <f>COUNTIF(总课表!$V:$Z,$A3&amp;J$1)</f>
        <v>0</v>
      </c>
      <c r="K3" s="2">
        <f>COUNTIF(总课表!$V:$Z,$A3&amp;K$1)</f>
        <v>0</v>
      </c>
      <c r="L3" s="2">
        <f>COUNTIF(总课表!$V:$Z,$A3&amp;L$1)</f>
        <v>0</v>
      </c>
      <c r="M3" s="2">
        <f>COUNTIF(总课表!$V:$Z,$A3&amp;M$1)</f>
        <v>0</v>
      </c>
      <c r="N3" s="2">
        <f>COUNTIF(总课表!$V:$Z,$A3&amp;N$1)</f>
        <v>0</v>
      </c>
      <c r="O3" s="2">
        <f>COUNTIF(总课表!$V:$Z,$A3&amp;O$1)</f>
        <v>0</v>
      </c>
      <c r="P3" s="2">
        <f>COUNTIF(总课表!$V:$Z,$A3&amp;P$1)</f>
        <v>0</v>
      </c>
      <c r="Q3" s="2">
        <f>COUNTIF(总课表!$V:$Z,$A3&amp;Q$1)</f>
        <v>0</v>
      </c>
      <c r="R3" s="2">
        <f>COUNTIF(总课表!$V:$Z,$A3&amp;R$1)</f>
        <v>0</v>
      </c>
      <c r="S3" s="2">
        <f>COUNTIF(总课表!$V:$Z,$A3&amp;S$1)</f>
        <v>0</v>
      </c>
      <c r="T3" s="2">
        <f>COUNTIF(总课表!$V:$Z,$A3&amp;T$1)</f>
        <v>0</v>
      </c>
      <c r="U3" s="2">
        <f>COUNTIF(总课表!$V:$Z,$A3&amp;U$1)</f>
        <v>0</v>
      </c>
      <c r="V3" s="2">
        <f>COUNTIF(总课表!$V:$Z,$A3&amp;V$1)</f>
        <v>0</v>
      </c>
      <c r="W3" s="2">
        <f>COUNTIF(总课表!$V:$Z,$A3&amp;W$1)</f>
        <v>0</v>
      </c>
      <c r="X3" s="2">
        <f>COUNTIF(总课表!$V:$Z,$A3&amp;X$1)</f>
        <v>0</v>
      </c>
      <c r="Y3" s="2">
        <f>COUNTIF(总课表!$V:$Z,$A3&amp;Y$1)</f>
        <v>0</v>
      </c>
      <c r="Z3" s="2">
        <f>COUNTIF(总课表!$V:$Z,$A3&amp;Z$1)</f>
        <v>0</v>
      </c>
      <c r="AA3" s="2">
        <f>COUNTIF(总课表!$V:$Z,$A3&amp;AA$1)</f>
        <v>0</v>
      </c>
      <c r="AB3" s="2">
        <f>COUNTIF(总课表!$V:$Z,$A3&amp;AB$1)</f>
        <v>0</v>
      </c>
      <c r="AC3" s="2">
        <f>COUNTIF(总课表!$V:$Z,$A3&amp;AC$1)</f>
        <v>0</v>
      </c>
      <c r="AD3" s="2">
        <f>COUNTIF(总课表!$V:$Z,$A3&amp;AD$1)</f>
        <v>0</v>
      </c>
      <c r="AE3" s="2">
        <f>COUNTIF(总课表!$V:$Z,$A3&amp;AE$1)</f>
        <v>0</v>
      </c>
      <c r="AF3" s="2">
        <f>COUNTIF(总课表!$V:$Z,$A3&amp;AF$1)</f>
        <v>0</v>
      </c>
      <c r="AG3" s="2">
        <f>COUNTIF(总课表!$V:$Z,$A3&amp;AG$1)</f>
        <v>0</v>
      </c>
      <c r="AH3" s="2">
        <f>COUNTIF(总课表!$V:$Z,$A3&amp;AH$1)</f>
        <v>0</v>
      </c>
      <c r="AI3" s="2">
        <f>COUNTIF(总课表!$V:$Z,$A3&amp;AI$1)</f>
        <v>0</v>
      </c>
      <c r="AJ3" s="2">
        <f>COUNTIF(总课表!$V:$Z,$A3&amp;AJ$1)</f>
        <v>0</v>
      </c>
      <c r="AK3" s="2">
        <f>COUNTIF(总课表!$V:$Z,$A3&amp;AK$1)</f>
        <v>0</v>
      </c>
      <c r="AL3" s="2">
        <f>COUNTIF(总课表!$V:$Z,$A3&amp;AL$1)</f>
        <v>0</v>
      </c>
      <c r="AM3" s="2">
        <f>COUNTIF(总课表!$V:$Z,$A3&amp;AM$1)</f>
        <v>0</v>
      </c>
      <c r="AN3" s="2">
        <f>COUNTIF(总课表!$V:$Z,$A3&amp;AN$1)</f>
        <v>0</v>
      </c>
      <c r="AO3" s="2">
        <f>COUNTIF(总课表!$V:$Z,$A3&amp;AO$1)</f>
        <v>0</v>
      </c>
      <c r="AP3" s="2">
        <f>COUNTIF(总课表!$V:$Z,$A3&amp;AP$1)</f>
        <v>0</v>
      </c>
      <c r="AQ3" s="2">
        <f>COUNTIF(总课表!$V:$Z,$A3&amp;AQ$1)</f>
        <v>0</v>
      </c>
      <c r="AR3" s="2">
        <f>COUNTIF(总课表!$V:$Z,$A3&amp;AR$1)</f>
        <v>0</v>
      </c>
      <c r="AS3" s="2">
        <f>COUNTIF(总课表!$V:$Z,$A3&amp;AS$1)</f>
        <v>0</v>
      </c>
      <c r="AT3" s="2">
        <f>COUNTIF(总课表!$V:$Z,$A3&amp;AT$1)</f>
        <v>0</v>
      </c>
      <c r="AU3" s="2">
        <f>COUNTIF(总课表!$V:$Z,$A3&amp;AU$1)</f>
        <v>0</v>
      </c>
      <c r="AV3" s="2">
        <f>COUNTIF(总课表!$V:$Z,$A3&amp;AV$1)</f>
        <v>0</v>
      </c>
      <c r="AW3" s="2">
        <f>COUNTIF(总课表!$V:$Z,$A3&amp;AW$1)</f>
        <v>0</v>
      </c>
      <c r="AX3" s="2">
        <f>COUNTIF(总课表!$V:$Z,$A3&amp;AX$1)</f>
        <v>0</v>
      </c>
      <c r="AY3" s="2">
        <f>COUNTIF(总课表!$V:$Z,$A3&amp;AY$1)</f>
        <v>0</v>
      </c>
      <c r="AZ3" s="2">
        <f>COUNTIF(总课表!$V:$Z,$A3&amp;AZ$1)</f>
        <v>0</v>
      </c>
      <c r="BA3" s="2">
        <f>COUNTIF(总课表!$V:$Z,$A3&amp;BA$1)</f>
        <v>0</v>
      </c>
      <c r="BB3" s="2">
        <f>COUNTIF(总课表!$V:$Z,$A3&amp;BB$1)</f>
        <v>0</v>
      </c>
      <c r="BC3" s="2">
        <f>COUNTIF(总课表!$V:$Z,$A3&amp;BC$1)</f>
        <v>0</v>
      </c>
      <c r="BD3" s="2">
        <f>COUNTIF(总课表!$V:$Z,$A3&amp;BD$1)</f>
        <v>0</v>
      </c>
      <c r="BE3" s="2">
        <f>COUNTIF(总课表!$V:$Z,$A3&amp;BE$1)</f>
        <v>0</v>
      </c>
      <c r="BF3" s="2">
        <f t="shared" ref="BF3:BF20" si="0">SUM(H3:BE3)</f>
        <v>0</v>
      </c>
    </row>
    <row r="4" spans="1:58">
      <c r="A4" s="34" t="s">
        <v>142</v>
      </c>
      <c r="B4" s="6" t="s">
        <v>267</v>
      </c>
      <c r="C4" s="31" t="str">
        <f>IF(COUNTIF(任课!$F:$F,教师!$A4)=1,"班级","")</f>
        <v>班级</v>
      </c>
      <c r="D4" s="32" t="str">
        <f ca="1">IF(COUNTIF(INDIRECT(D$2),教师!$A4)&lt;&gt;0,COUNTIF(INDIRECT(D$2),教师!$A4),"")</f>
        <v/>
      </c>
      <c r="E4" s="32">
        <f ca="1">IF(COUNTIF(INDIRECT(E$2),教师!$A4)&lt;&gt;0,COUNTIF(INDIRECT(E$2),教师!$A4),"")</f>
        <v>1</v>
      </c>
      <c r="F4" s="32" t="str">
        <f ca="1">IF(COUNTIF(INDIRECT(F$2),教师!$A4)&lt;&gt;0,COUNTIF(INDIRECT(F$2),教师!$A4),"")</f>
        <v/>
      </c>
      <c r="G4" s="33"/>
      <c r="H4" s="2">
        <f>COUNTIF(总课表!$V:$Z,$A4&amp;H$1)</f>
        <v>0</v>
      </c>
      <c r="I4" s="2">
        <f>COUNTIF(总课表!$V:$Z,$A4&amp;I$1)</f>
        <v>0</v>
      </c>
      <c r="J4" s="2">
        <f>COUNTIF(总课表!$V:$Z,$A4&amp;J$1)</f>
        <v>0</v>
      </c>
      <c r="K4" s="2">
        <f>COUNTIF(总课表!$V:$Z,$A4&amp;K$1)</f>
        <v>0</v>
      </c>
      <c r="L4" s="2">
        <f>COUNTIF(总课表!$V:$Z,$A4&amp;L$1)</f>
        <v>0</v>
      </c>
      <c r="M4" s="2">
        <f>COUNTIF(总课表!$V:$Z,$A4&amp;M$1)</f>
        <v>0</v>
      </c>
      <c r="N4" s="2">
        <f>COUNTIF(总课表!$V:$Z,$A4&amp;N$1)</f>
        <v>0</v>
      </c>
      <c r="O4" s="2">
        <f>COUNTIF(总课表!$V:$Z,$A4&amp;O$1)</f>
        <v>1</v>
      </c>
      <c r="P4" s="2">
        <f>COUNTIF(总课表!$V:$Z,$A4&amp;P$1)</f>
        <v>1</v>
      </c>
      <c r="Q4" s="2">
        <f>COUNTIF(总课表!$V:$Z,$A4&amp;Q$1)</f>
        <v>1</v>
      </c>
      <c r="R4" s="2">
        <f>COUNTIF(总课表!$V:$Z,$A4&amp;R$1)</f>
        <v>1</v>
      </c>
      <c r="S4" s="2">
        <f>COUNTIF(总课表!$V:$Z,$A4&amp;S$1)</f>
        <v>1</v>
      </c>
      <c r="T4" s="2">
        <f>COUNTIF(总课表!$V:$Z,$A4&amp;T$1)</f>
        <v>0</v>
      </c>
      <c r="U4" s="2">
        <f>COUNTIF(总课表!$V:$Z,$A4&amp;U$1)</f>
        <v>0</v>
      </c>
      <c r="V4" s="2">
        <f>COUNTIF(总课表!$V:$Z,$A4&amp;V$1)</f>
        <v>0</v>
      </c>
      <c r="W4" s="2">
        <f>COUNTIF(总课表!$V:$Z,$A4&amp;W$1)</f>
        <v>0</v>
      </c>
      <c r="X4" s="2">
        <f>COUNTIF(总课表!$V:$Z,$A4&amp;X$1)</f>
        <v>0</v>
      </c>
      <c r="Y4" s="2">
        <f>COUNTIF(总课表!$V:$Z,$A4&amp;Y$1)</f>
        <v>0</v>
      </c>
      <c r="Z4" s="2">
        <f>COUNTIF(总课表!$V:$Z,$A4&amp;Z$1)</f>
        <v>0</v>
      </c>
      <c r="AA4" s="2">
        <f>COUNTIF(总课表!$V:$Z,$A4&amp;AA$1)</f>
        <v>0</v>
      </c>
      <c r="AB4" s="2">
        <f>COUNTIF(总课表!$V:$Z,$A4&amp;AB$1)</f>
        <v>0</v>
      </c>
      <c r="AC4" s="2">
        <f>COUNTIF(总课表!$V:$Z,$A4&amp;AC$1)</f>
        <v>0</v>
      </c>
      <c r="AD4" s="2">
        <f>COUNTIF(总课表!$V:$Z,$A4&amp;AD$1)</f>
        <v>0</v>
      </c>
      <c r="AE4" s="2">
        <f>COUNTIF(总课表!$V:$Z,$A4&amp;AE$1)</f>
        <v>0</v>
      </c>
      <c r="AF4" s="2">
        <f>COUNTIF(总课表!$V:$Z,$A4&amp;AF$1)</f>
        <v>0</v>
      </c>
      <c r="AG4" s="2">
        <f>COUNTIF(总课表!$V:$Z,$A4&amp;AG$1)</f>
        <v>0</v>
      </c>
      <c r="AH4" s="2">
        <f>COUNTIF(总课表!$V:$Z,$A4&amp;AH$1)</f>
        <v>0</v>
      </c>
      <c r="AI4" s="2">
        <f>COUNTIF(总课表!$V:$Z,$A4&amp;AI$1)</f>
        <v>1</v>
      </c>
      <c r="AJ4" s="2">
        <f>COUNTIF(总课表!$V:$Z,$A4&amp;AJ$1)</f>
        <v>1</v>
      </c>
      <c r="AK4" s="2">
        <f>COUNTIF(总课表!$V:$Z,$A4&amp;AK$1)</f>
        <v>0</v>
      </c>
      <c r="AL4" s="2">
        <f>COUNTIF(总课表!$V:$Z,$A4&amp;AL$1)</f>
        <v>0</v>
      </c>
      <c r="AM4" s="2">
        <f>COUNTIF(总课表!$V:$Z,$A4&amp;AM$1)</f>
        <v>0</v>
      </c>
      <c r="AN4" s="2">
        <f>COUNTIF(总课表!$V:$Z,$A4&amp;AN$1)</f>
        <v>0</v>
      </c>
      <c r="AO4" s="2">
        <f>COUNTIF(总课表!$V:$Z,$A4&amp;AO$1)</f>
        <v>1</v>
      </c>
      <c r="AP4" s="2">
        <f>COUNTIF(总课表!$V:$Z,$A4&amp;AP$1)</f>
        <v>0</v>
      </c>
      <c r="AQ4" s="2">
        <f>COUNTIF(总课表!$V:$Z,$A4&amp;AQ$1)</f>
        <v>1</v>
      </c>
      <c r="AR4" s="2">
        <f>COUNTIF(总课表!$V:$Z,$A4&amp;AR$1)</f>
        <v>0</v>
      </c>
      <c r="AS4" s="2">
        <f>COUNTIF(总课表!$V:$Z,$A4&amp;AS$1)</f>
        <v>0</v>
      </c>
      <c r="AT4" s="2">
        <f>COUNTIF(总课表!$V:$Z,$A4&amp;AT$1)</f>
        <v>0</v>
      </c>
      <c r="AU4" s="2">
        <f>COUNTIF(总课表!$V:$Z,$A4&amp;AU$1)</f>
        <v>0</v>
      </c>
      <c r="AV4" s="2">
        <f>COUNTIF(总课表!$V:$Z,$A4&amp;AV$1)</f>
        <v>0</v>
      </c>
      <c r="AW4" s="2">
        <f>COUNTIF(总课表!$V:$Z,$A4&amp;AW$1)</f>
        <v>0</v>
      </c>
      <c r="AX4" s="2">
        <f>COUNTIF(总课表!$V:$Z,$A4&amp;AX$1)</f>
        <v>0</v>
      </c>
      <c r="AY4" s="2">
        <f>COUNTIF(总课表!$V:$Z,$A4&amp;AY$1)</f>
        <v>1</v>
      </c>
      <c r="AZ4" s="2">
        <f>COUNTIF(总课表!$V:$Z,$A4&amp;AZ$1)</f>
        <v>1</v>
      </c>
      <c r="BA4" s="2">
        <f>COUNTIF(总课表!$V:$Z,$A4&amp;BA$1)</f>
        <v>0</v>
      </c>
      <c r="BB4" s="2">
        <f>COUNTIF(总课表!$V:$Z,$A4&amp;BB$1)</f>
        <v>0</v>
      </c>
      <c r="BC4" s="2">
        <f>COUNTIF(总课表!$V:$Z,$A4&amp;BC$1)</f>
        <v>0</v>
      </c>
      <c r="BD4" s="2">
        <f>COUNTIF(总课表!$V:$Z,$A4&amp;BD$1)</f>
        <v>0</v>
      </c>
      <c r="BE4" s="2">
        <f>COUNTIF(总课表!$V:$Z,$A4&amp;BE$1)</f>
        <v>0</v>
      </c>
      <c r="BF4" s="2">
        <f t="shared" si="0"/>
        <v>11</v>
      </c>
    </row>
    <row r="5" spans="1:58">
      <c r="A5" s="34" t="s">
        <v>196</v>
      </c>
      <c r="B5" s="6" t="s">
        <v>267</v>
      </c>
      <c r="C5" s="31" t="str">
        <f>IF(COUNTIF(任课!$F:$F,教师!$A5)=1,"班级","")</f>
        <v/>
      </c>
      <c r="D5" s="32" t="str">
        <f ca="1">IF(COUNTIF(INDIRECT(D$2),教师!$A5)&lt;&gt;0,COUNTIF(INDIRECT(D$2),教师!$A5),"")</f>
        <v/>
      </c>
      <c r="E5" s="32" t="str">
        <f ca="1">IF(COUNTIF(INDIRECT(E$2),教师!$A5)&lt;&gt;0,COUNTIF(INDIRECT(E$2),教师!$A5),"")</f>
        <v/>
      </c>
      <c r="F5" s="32">
        <f ca="1">IF(COUNTIF(INDIRECT(F$2),教师!$A5)&lt;&gt;0,COUNTIF(INDIRECT(F$2),教师!$A5),"")</f>
        <v>1</v>
      </c>
      <c r="G5" s="33"/>
      <c r="H5" s="2">
        <f>COUNTIF(总课表!$V:$Z,$A5&amp;H$1)</f>
        <v>0</v>
      </c>
      <c r="I5" s="2">
        <f>COUNTIF(总课表!$V:$Z,$A5&amp;I$1)</f>
        <v>0</v>
      </c>
      <c r="J5" s="2">
        <f>COUNTIF(总课表!$V:$Z,$A5&amp;J$1)</f>
        <v>0</v>
      </c>
      <c r="K5" s="2">
        <f>COUNTIF(总课表!$V:$Z,$A5&amp;K$1)</f>
        <v>0</v>
      </c>
      <c r="L5" s="2">
        <f>COUNTIF(总课表!$V:$Z,$A5&amp;L$1)</f>
        <v>0</v>
      </c>
      <c r="M5" s="2">
        <f>COUNTIF(总课表!$V:$Z,$A5&amp;M$1)</f>
        <v>0</v>
      </c>
      <c r="N5" s="2">
        <f>COUNTIF(总课表!$V:$Z,$A5&amp;N$1)</f>
        <v>0</v>
      </c>
      <c r="O5" s="2">
        <f>COUNTIF(总课表!$V:$Z,$A5&amp;O$1)</f>
        <v>0</v>
      </c>
      <c r="P5" s="2">
        <f>COUNTIF(总课表!$V:$Z,$A5&amp;P$1)</f>
        <v>0</v>
      </c>
      <c r="Q5" s="2">
        <f>COUNTIF(总课表!$V:$Z,$A5&amp;Q$1)</f>
        <v>0</v>
      </c>
      <c r="R5" s="2">
        <f>COUNTIF(总课表!$V:$Z,$A5&amp;R$1)</f>
        <v>0</v>
      </c>
      <c r="S5" s="2">
        <f>COUNTIF(总课表!$V:$Z,$A5&amp;S$1)</f>
        <v>0</v>
      </c>
      <c r="T5" s="2">
        <f>COUNTIF(总课表!$V:$Z,$A5&amp;T$1)</f>
        <v>0</v>
      </c>
      <c r="U5" s="2">
        <f>COUNTIF(总课表!$V:$Z,$A5&amp;U$1)</f>
        <v>0</v>
      </c>
      <c r="V5" s="2">
        <f>COUNTIF(总课表!$V:$Z,$A5&amp;V$1)</f>
        <v>0</v>
      </c>
      <c r="W5" s="2">
        <f>COUNTIF(总课表!$V:$Z,$A5&amp;W$1)</f>
        <v>0</v>
      </c>
      <c r="X5" s="2">
        <f>COUNTIF(总课表!$V:$Z,$A5&amp;X$1)</f>
        <v>0</v>
      </c>
      <c r="Y5" s="2">
        <f>COUNTIF(总课表!$V:$Z,$A5&amp;Y$1)</f>
        <v>0</v>
      </c>
      <c r="Z5" s="2">
        <f>COUNTIF(总课表!$V:$Z,$A5&amp;Z$1)</f>
        <v>0</v>
      </c>
      <c r="AA5" s="2">
        <f>COUNTIF(总课表!$V:$Z,$A5&amp;AA$1)</f>
        <v>0</v>
      </c>
      <c r="AB5" s="2">
        <f>COUNTIF(总课表!$V:$Z,$A5&amp;AB$1)</f>
        <v>0</v>
      </c>
      <c r="AC5" s="2">
        <f>COUNTIF(总课表!$V:$Z,$A5&amp;AC$1)</f>
        <v>0</v>
      </c>
      <c r="AD5" s="2">
        <f>COUNTIF(总课表!$V:$Z,$A5&amp;AD$1)</f>
        <v>0</v>
      </c>
      <c r="AE5" s="2">
        <f>COUNTIF(总课表!$V:$Z,$A5&amp;AE$1)</f>
        <v>0</v>
      </c>
      <c r="AF5" s="2">
        <f>COUNTIF(总课表!$V:$Z,$A5&amp;AF$1)</f>
        <v>0</v>
      </c>
      <c r="AG5" s="2">
        <f>COUNTIF(总课表!$V:$Z,$A5&amp;AG$1)</f>
        <v>0</v>
      </c>
      <c r="AH5" s="2">
        <f>COUNTIF(总课表!$V:$Z,$A5&amp;AH$1)</f>
        <v>0</v>
      </c>
      <c r="AI5" s="2">
        <f>COUNTIF(总课表!$V:$Z,$A5&amp;AI$1)</f>
        <v>0</v>
      </c>
      <c r="AJ5" s="2">
        <f>COUNTIF(总课表!$V:$Z,$A5&amp;AJ$1)</f>
        <v>0</v>
      </c>
      <c r="AK5" s="2">
        <f>COUNTIF(总课表!$V:$Z,$A5&amp;AK$1)</f>
        <v>0</v>
      </c>
      <c r="AL5" s="2">
        <f>COUNTIF(总课表!$V:$Z,$A5&amp;AL$1)</f>
        <v>0</v>
      </c>
      <c r="AM5" s="2">
        <f>COUNTIF(总课表!$V:$Z,$A5&amp;AM$1)</f>
        <v>0</v>
      </c>
      <c r="AN5" s="2">
        <f>COUNTIF(总课表!$V:$Z,$A5&amp;AN$1)</f>
        <v>0</v>
      </c>
      <c r="AO5" s="2">
        <f>COUNTIF(总课表!$V:$Z,$A5&amp;AO$1)</f>
        <v>0</v>
      </c>
      <c r="AP5" s="2">
        <f>COUNTIF(总课表!$V:$Z,$A5&amp;AP$1)</f>
        <v>0</v>
      </c>
      <c r="AQ5" s="2">
        <f>COUNTIF(总课表!$V:$Z,$A5&amp;AQ$1)</f>
        <v>0</v>
      </c>
      <c r="AR5" s="2">
        <f>COUNTIF(总课表!$V:$Z,$A5&amp;AR$1)</f>
        <v>0</v>
      </c>
      <c r="AS5" s="2">
        <f>COUNTIF(总课表!$V:$Z,$A5&amp;AS$1)</f>
        <v>0</v>
      </c>
      <c r="AT5" s="2">
        <f>COUNTIF(总课表!$V:$Z,$A5&amp;AT$1)</f>
        <v>0</v>
      </c>
      <c r="AU5" s="2">
        <f>COUNTIF(总课表!$V:$Z,$A5&amp;AU$1)</f>
        <v>0</v>
      </c>
      <c r="AV5" s="2">
        <f>COUNTIF(总课表!$V:$Z,$A5&amp;AV$1)</f>
        <v>0</v>
      </c>
      <c r="AW5" s="2">
        <f>COUNTIF(总课表!$V:$Z,$A5&amp;AW$1)</f>
        <v>0</v>
      </c>
      <c r="AX5" s="2">
        <f>COUNTIF(总课表!$V:$Z,$A5&amp;AX$1)</f>
        <v>0</v>
      </c>
      <c r="AY5" s="2">
        <f>COUNTIF(总课表!$V:$Z,$A5&amp;AY$1)</f>
        <v>0</v>
      </c>
      <c r="AZ5" s="2">
        <f>COUNTIF(总课表!$V:$Z,$A5&amp;AZ$1)</f>
        <v>0</v>
      </c>
      <c r="BA5" s="2">
        <f>COUNTIF(总课表!$V:$Z,$A5&amp;BA$1)</f>
        <v>0</v>
      </c>
      <c r="BB5" s="2">
        <f>COUNTIF(总课表!$V:$Z,$A5&amp;BB$1)</f>
        <v>0</v>
      </c>
      <c r="BC5" s="2">
        <f>COUNTIF(总课表!$V:$Z,$A5&amp;BC$1)</f>
        <v>0</v>
      </c>
      <c r="BD5" s="2">
        <f>COUNTIF(总课表!$V:$Z,$A5&amp;BD$1)</f>
        <v>0</v>
      </c>
      <c r="BE5" s="2">
        <f>COUNTIF(总课表!$V:$Z,$A5&amp;BE$1)</f>
        <v>0</v>
      </c>
      <c r="BF5" s="2">
        <f t="shared" si="0"/>
        <v>0</v>
      </c>
    </row>
    <row r="6" spans="1:58">
      <c r="A6" s="34" t="s">
        <v>59</v>
      </c>
      <c r="B6" s="6" t="s">
        <v>267</v>
      </c>
      <c r="C6" s="31" t="str">
        <f>IF(COUNTIF(任课!$F:$F,教师!$A6)=1,"班级","")</f>
        <v/>
      </c>
      <c r="D6" s="32">
        <f ca="1">IF(COUNTIF(INDIRECT(D$2),教师!$A6)&lt;&gt;0,COUNTIF(INDIRECT(D$2),教师!$A6),"")</f>
        <v>1</v>
      </c>
      <c r="E6" s="32" t="str">
        <f ca="1">IF(COUNTIF(INDIRECT(E$2),教师!$A6)&lt;&gt;0,COUNTIF(INDIRECT(E$2),教师!$A6),"")</f>
        <v/>
      </c>
      <c r="F6" s="32" t="str">
        <f ca="1">IF(COUNTIF(INDIRECT(F$2),教师!$A6)&lt;&gt;0,COUNTIF(INDIRECT(F$2),教师!$A6),"")</f>
        <v/>
      </c>
      <c r="G6" s="33"/>
      <c r="H6" s="2">
        <f>COUNTIF(总课表!$V:$Z,$A6&amp;H$1)</f>
        <v>0</v>
      </c>
      <c r="I6" s="2">
        <f>COUNTIF(总课表!$V:$Z,$A6&amp;I$1)</f>
        <v>0</v>
      </c>
      <c r="J6" s="2">
        <f>COUNTIF(总课表!$V:$Z,$A6&amp;J$1)</f>
        <v>0</v>
      </c>
      <c r="K6" s="2">
        <f>COUNTIF(总课表!$V:$Z,$A6&amp;K$1)</f>
        <v>0</v>
      </c>
      <c r="L6" s="2">
        <f>COUNTIF(总课表!$V:$Z,$A6&amp;L$1)</f>
        <v>0</v>
      </c>
      <c r="M6" s="2">
        <f>COUNTIF(总课表!$V:$Z,$A6&amp;M$1)</f>
        <v>0</v>
      </c>
      <c r="N6" s="2">
        <f>COUNTIF(总课表!$V:$Z,$A6&amp;N$1)</f>
        <v>0</v>
      </c>
      <c r="O6" s="2">
        <f>COUNTIF(总课表!$V:$Z,$A6&amp;O$1)</f>
        <v>0</v>
      </c>
      <c r="P6" s="2">
        <f>COUNTIF(总课表!$V:$Z,$A6&amp;P$1)</f>
        <v>0</v>
      </c>
      <c r="Q6" s="2">
        <f>COUNTIF(总课表!$V:$Z,$A6&amp;Q$1)</f>
        <v>0</v>
      </c>
      <c r="R6" s="2">
        <f>COUNTIF(总课表!$V:$Z,$A6&amp;R$1)</f>
        <v>0</v>
      </c>
      <c r="S6" s="2">
        <f>COUNTIF(总课表!$V:$Z,$A6&amp;S$1)</f>
        <v>0</v>
      </c>
      <c r="T6" s="2">
        <f>COUNTIF(总课表!$V:$Z,$A6&amp;T$1)</f>
        <v>0</v>
      </c>
      <c r="U6" s="2">
        <f>COUNTIF(总课表!$V:$Z,$A6&amp;U$1)</f>
        <v>0</v>
      </c>
      <c r="V6" s="2">
        <f>COUNTIF(总课表!$V:$Z,$A6&amp;V$1)</f>
        <v>0</v>
      </c>
      <c r="W6" s="2">
        <f>COUNTIF(总课表!$V:$Z,$A6&amp;W$1)</f>
        <v>0</v>
      </c>
      <c r="X6" s="2">
        <f>COUNTIF(总课表!$V:$Z,$A6&amp;X$1)</f>
        <v>0</v>
      </c>
      <c r="Y6" s="2">
        <f>COUNTIF(总课表!$V:$Z,$A6&amp;Y$1)</f>
        <v>0</v>
      </c>
      <c r="Z6" s="2">
        <f>COUNTIF(总课表!$V:$Z,$A6&amp;Z$1)</f>
        <v>0</v>
      </c>
      <c r="AA6" s="2">
        <f>COUNTIF(总课表!$V:$Z,$A6&amp;AA$1)</f>
        <v>0</v>
      </c>
      <c r="AB6" s="2">
        <f>COUNTIF(总课表!$V:$Z,$A6&amp;AB$1)</f>
        <v>0</v>
      </c>
      <c r="AC6" s="2">
        <f>COUNTIF(总课表!$V:$Z,$A6&amp;AC$1)</f>
        <v>0</v>
      </c>
      <c r="AD6" s="2">
        <f>COUNTIF(总课表!$V:$Z,$A6&amp;AD$1)</f>
        <v>0</v>
      </c>
      <c r="AE6" s="2">
        <f>COUNTIF(总课表!$V:$Z,$A6&amp;AE$1)</f>
        <v>0</v>
      </c>
      <c r="AF6" s="2">
        <f>COUNTIF(总课表!$V:$Z,$A6&amp;AF$1)</f>
        <v>0</v>
      </c>
      <c r="AG6" s="2">
        <f>COUNTIF(总课表!$V:$Z,$A6&amp;AG$1)</f>
        <v>0</v>
      </c>
      <c r="AH6" s="2">
        <f>COUNTIF(总课表!$V:$Z,$A6&amp;AH$1)</f>
        <v>0</v>
      </c>
      <c r="AI6" s="2">
        <f>COUNTIF(总课表!$V:$Z,$A6&amp;AI$1)</f>
        <v>0</v>
      </c>
      <c r="AJ6" s="2">
        <f>COUNTIF(总课表!$V:$Z,$A6&amp;AJ$1)</f>
        <v>0</v>
      </c>
      <c r="AK6" s="2">
        <f>COUNTIF(总课表!$V:$Z,$A6&amp;AK$1)</f>
        <v>0</v>
      </c>
      <c r="AL6" s="2">
        <f>COUNTIF(总课表!$V:$Z,$A6&amp;AL$1)</f>
        <v>0</v>
      </c>
      <c r="AM6" s="2">
        <f>COUNTIF(总课表!$V:$Z,$A6&amp;AM$1)</f>
        <v>0</v>
      </c>
      <c r="AN6" s="2">
        <f>COUNTIF(总课表!$V:$Z,$A6&amp;AN$1)</f>
        <v>0</v>
      </c>
      <c r="AO6" s="2">
        <f>COUNTIF(总课表!$V:$Z,$A6&amp;AO$1)</f>
        <v>0</v>
      </c>
      <c r="AP6" s="2">
        <f>COUNTIF(总课表!$V:$Z,$A6&amp;AP$1)</f>
        <v>0</v>
      </c>
      <c r="AQ6" s="2">
        <f>COUNTIF(总课表!$V:$Z,$A6&amp;AQ$1)</f>
        <v>0</v>
      </c>
      <c r="AR6" s="2">
        <f>COUNTIF(总课表!$V:$Z,$A6&amp;AR$1)</f>
        <v>0</v>
      </c>
      <c r="AS6" s="2">
        <f>COUNTIF(总课表!$V:$Z,$A6&amp;AS$1)</f>
        <v>0</v>
      </c>
      <c r="AT6" s="2">
        <f>COUNTIF(总课表!$V:$Z,$A6&amp;AT$1)</f>
        <v>0</v>
      </c>
      <c r="AU6" s="2">
        <f>COUNTIF(总课表!$V:$Z,$A6&amp;AU$1)</f>
        <v>0</v>
      </c>
      <c r="AV6" s="2">
        <f>COUNTIF(总课表!$V:$Z,$A6&amp;AV$1)</f>
        <v>0</v>
      </c>
      <c r="AW6" s="2">
        <f>COUNTIF(总课表!$V:$Z,$A6&amp;AW$1)</f>
        <v>0</v>
      </c>
      <c r="AX6" s="2">
        <f>COUNTIF(总课表!$V:$Z,$A6&amp;AX$1)</f>
        <v>0</v>
      </c>
      <c r="AY6" s="2">
        <f>COUNTIF(总课表!$V:$Z,$A6&amp;AY$1)</f>
        <v>0</v>
      </c>
      <c r="AZ6" s="2">
        <f>COUNTIF(总课表!$V:$Z,$A6&amp;AZ$1)</f>
        <v>0</v>
      </c>
      <c r="BA6" s="2">
        <f>COUNTIF(总课表!$V:$Z,$A6&amp;BA$1)</f>
        <v>0</v>
      </c>
      <c r="BB6" s="2">
        <f>COUNTIF(总课表!$V:$Z,$A6&amp;BB$1)</f>
        <v>0</v>
      </c>
      <c r="BC6" s="2">
        <f>COUNTIF(总课表!$V:$Z,$A6&amp;BC$1)</f>
        <v>0</v>
      </c>
      <c r="BD6" s="2">
        <f>COUNTIF(总课表!$V:$Z,$A6&amp;BD$1)</f>
        <v>0</v>
      </c>
      <c r="BE6" s="2">
        <f>COUNTIF(总课表!$V:$Z,$A6&amp;BE$1)</f>
        <v>0</v>
      </c>
      <c r="BF6" s="2">
        <f t="shared" si="0"/>
        <v>0</v>
      </c>
    </row>
    <row r="7" spans="1:58">
      <c r="A7" s="34" t="s">
        <v>62</v>
      </c>
      <c r="B7" s="6" t="s">
        <v>267</v>
      </c>
      <c r="C7" s="31" t="str">
        <f>IF(COUNTIF(任课!$F:$F,教师!$A7)=1,"班级","")</f>
        <v>班级</v>
      </c>
      <c r="D7" s="32">
        <f ca="1">IF(COUNTIF(INDIRECT(D$2),教师!$A7)&lt;&gt;0,COUNTIF(INDIRECT(D$2),教师!$A7),"")</f>
        <v>1</v>
      </c>
      <c r="E7" s="32" t="str">
        <f ca="1">IF(COUNTIF(INDIRECT(E$2),教师!$A7)&lt;&gt;0,COUNTIF(INDIRECT(E$2),教师!$A7),"")</f>
        <v/>
      </c>
      <c r="F7" s="32" t="str">
        <f ca="1">IF(COUNTIF(INDIRECT(F$2),教师!$A7)&lt;&gt;0,COUNTIF(INDIRECT(F$2),教师!$A7),"")</f>
        <v/>
      </c>
      <c r="G7" s="33"/>
      <c r="H7" s="2">
        <f>COUNTIF(总课表!$V:$Z,$A7&amp;H$1)</f>
        <v>0</v>
      </c>
      <c r="I7" s="2">
        <f>COUNTIF(总课表!$V:$Z,$A7&amp;I$1)</f>
        <v>0</v>
      </c>
      <c r="J7" s="2">
        <f>COUNTIF(总课表!$V:$Z,$A7&amp;J$1)</f>
        <v>0</v>
      </c>
      <c r="K7" s="2">
        <f>COUNTIF(总课表!$V:$Z,$A7&amp;K$1)</f>
        <v>0</v>
      </c>
      <c r="L7" s="2">
        <f>COUNTIF(总课表!$V:$Z,$A7&amp;L$1)</f>
        <v>0</v>
      </c>
      <c r="M7" s="2">
        <f>COUNTIF(总课表!$V:$Z,$A7&amp;M$1)</f>
        <v>0</v>
      </c>
      <c r="N7" s="2">
        <f>COUNTIF(总课表!$V:$Z,$A7&amp;N$1)</f>
        <v>1</v>
      </c>
      <c r="O7" s="2">
        <f>COUNTIF(总课表!$V:$Z,$A7&amp;O$1)</f>
        <v>0</v>
      </c>
      <c r="P7" s="2">
        <f>COUNTIF(总课表!$V:$Z,$A7&amp;P$1)</f>
        <v>1</v>
      </c>
      <c r="Q7" s="2">
        <f>COUNTIF(总课表!$V:$Z,$A7&amp;Q$1)</f>
        <v>0</v>
      </c>
      <c r="R7" s="2">
        <f>COUNTIF(总课表!$V:$Z,$A7&amp;R$1)</f>
        <v>1</v>
      </c>
      <c r="S7" s="2">
        <f>COUNTIF(总课表!$V:$Z,$A7&amp;S$1)</f>
        <v>1</v>
      </c>
      <c r="T7" s="2">
        <f>COUNTIF(总课表!$V:$Z,$A7&amp;T$1)</f>
        <v>0</v>
      </c>
      <c r="U7" s="2">
        <f>COUNTIF(总课表!$V:$Z,$A7&amp;U$1)</f>
        <v>0</v>
      </c>
      <c r="V7" s="2">
        <f>COUNTIF(总课表!$V:$Z,$A7&amp;V$1)</f>
        <v>0</v>
      </c>
      <c r="W7" s="2">
        <f>COUNTIF(总课表!$V:$Z,$A7&amp;W$1)</f>
        <v>0</v>
      </c>
      <c r="X7" s="2">
        <f>COUNTIF(总课表!$V:$Z,$A7&amp;X$1)</f>
        <v>0</v>
      </c>
      <c r="Y7" s="2">
        <f>COUNTIF(总课表!$V:$Z,$A7&amp;Y$1)</f>
        <v>0</v>
      </c>
      <c r="Z7" s="2">
        <f>COUNTIF(总课表!$V:$Z,$A7&amp;Z$1)</f>
        <v>0</v>
      </c>
      <c r="AA7" s="2">
        <f>COUNTIF(总课表!$V:$Z,$A7&amp;AA$1)</f>
        <v>0</v>
      </c>
      <c r="AB7" s="2">
        <f>COUNTIF(总课表!$V:$Z,$A7&amp;AB$1)</f>
        <v>0</v>
      </c>
      <c r="AC7" s="2">
        <f>COUNTIF(总课表!$V:$Z,$A7&amp;AC$1)</f>
        <v>0</v>
      </c>
      <c r="AD7" s="2">
        <f>COUNTIF(总课表!$V:$Z,$A7&amp;AD$1)</f>
        <v>0</v>
      </c>
      <c r="AE7" s="2">
        <f>COUNTIF(总课表!$V:$Z,$A7&amp;AE$1)</f>
        <v>0</v>
      </c>
      <c r="AF7" s="2">
        <f>COUNTIF(总课表!$V:$Z,$A7&amp;AF$1)</f>
        <v>0</v>
      </c>
      <c r="AG7" s="2">
        <f>COUNTIF(总课表!$V:$Z,$A7&amp;AG$1)</f>
        <v>0</v>
      </c>
      <c r="AH7" s="2">
        <f>COUNTIF(总课表!$V:$Z,$A7&amp;AH$1)</f>
        <v>0</v>
      </c>
      <c r="AI7" s="2">
        <f>COUNTIF(总课表!$V:$Z,$A7&amp;AI$1)</f>
        <v>0</v>
      </c>
      <c r="AJ7" s="2">
        <f>COUNTIF(总课表!$V:$Z,$A7&amp;AJ$1)</f>
        <v>1</v>
      </c>
      <c r="AK7" s="2">
        <f>COUNTIF(总课表!$V:$Z,$A7&amp;AK$1)</f>
        <v>1</v>
      </c>
      <c r="AL7" s="2">
        <f>COUNTIF(总课表!$V:$Z,$A7&amp;AL$1)</f>
        <v>0</v>
      </c>
      <c r="AM7" s="2">
        <f>COUNTIF(总课表!$V:$Z,$A7&amp;AM$1)</f>
        <v>0</v>
      </c>
      <c r="AN7" s="2">
        <f>COUNTIF(总课表!$V:$Z,$A7&amp;AN$1)</f>
        <v>0</v>
      </c>
      <c r="AO7" s="2">
        <f>COUNTIF(总课表!$V:$Z,$A7&amp;AO$1)</f>
        <v>0</v>
      </c>
      <c r="AP7" s="2">
        <f>COUNTIF(总课表!$V:$Z,$A7&amp;AP$1)</f>
        <v>0</v>
      </c>
      <c r="AQ7" s="2">
        <f>COUNTIF(总课表!$V:$Z,$A7&amp;AQ$1)</f>
        <v>1</v>
      </c>
      <c r="AR7" s="2">
        <f>COUNTIF(总课表!$V:$Z,$A7&amp;AR$1)</f>
        <v>0</v>
      </c>
      <c r="AS7" s="2">
        <f>COUNTIF(总课表!$V:$Z,$A7&amp;AS$1)</f>
        <v>0</v>
      </c>
      <c r="AT7" s="2">
        <f>COUNTIF(总课表!$V:$Z,$A7&amp;AT$1)</f>
        <v>0</v>
      </c>
      <c r="AU7" s="2">
        <f>COUNTIF(总课表!$V:$Z,$A7&amp;AU$1)</f>
        <v>0</v>
      </c>
      <c r="AV7" s="2">
        <f>COUNTIF(总课表!$V:$Z,$A7&amp;AV$1)</f>
        <v>0</v>
      </c>
      <c r="AW7" s="2">
        <f>COUNTIF(总课表!$V:$Z,$A7&amp;AW$1)</f>
        <v>1</v>
      </c>
      <c r="AX7" s="2">
        <f>COUNTIF(总课表!$V:$Z,$A7&amp;AX$1)</f>
        <v>0</v>
      </c>
      <c r="AY7" s="2">
        <f>COUNTIF(总课表!$V:$Z,$A7&amp;AY$1)</f>
        <v>0</v>
      </c>
      <c r="AZ7" s="2">
        <f>COUNTIF(总课表!$V:$Z,$A7&amp;AZ$1)</f>
        <v>0</v>
      </c>
      <c r="BA7" s="2">
        <f>COUNTIF(总课表!$V:$Z,$A7&amp;BA$1)</f>
        <v>0</v>
      </c>
      <c r="BB7" s="2">
        <f>COUNTIF(总课表!$V:$Z,$A7&amp;BB$1)</f>
        <v>0</v>
      </c>
      <c r="BC7" s="2">
        <f>COUNTIF(总课表!$V:$Z,$A7&amp;BC$1)</f>
        <v>0</v>
      </c>
      <c r="BD7" s="2">
        <f>COUNTIF(总课表!$V:$Z,$A7&amp;BD$1)</f>
        <v>0</v>
      </c>
      <c r="BE7" s="2">
        <f>COUNTIF(总课表!$V:$Z,$A7&amp;BE$1)</f>
        <v>0</v>
      </c>
      <c r="BF7" s="2">
        <f t="shared" si="0"/>
        <v>8</v>
      </c>
    </row>
    <row r="8" spans="1:58">
      <c r="A8" s="34" t="s">
        <v>192</v>
      </c>
      <c r="B8" s="6" t="s">
        <v>267</v>
      </c>
      <c r="C8" s="31" t="str">
        <f>IF(COUNTIF(任课!$F:$F,教师!$A8)=1,"班级","")</f>
        <v>班级</v>
      </c>
      <c r="D8" s="32" t="str">
        <f ca="1">IF(COUNTIF(INDIRECT(D$2),教师!$A8)&lt;&gt;0,COUNTIF(INDIRECT(D$2),教师!$A8),"")</f>
        <v/>
      </c>
      <c r="E8" s="32" t="str">
        <f ca="1">IF(COUNTIF(INDIRECT(E$2),教师!$A8)&lt;&gt;0,COUNTIF(INDIRECT(E$2),教师!$A8),"")</f>
        <v/>
      </c>
      <c r="F8" s="32">
        <f ca="1">IF(COUNTIF(INDIRECT(F$2),教师!$A8)&lt;&gt;0,COUNTIF(INDIRECT(F$2),教师!$A8),"")</f>
        <v>1</v>
      </c>
      <c r="G8" s="33"/>
      <c r="H8" s="2">
        <f>COUNTIF(总课表!$V:$Z,$A8&amp;H$1)</f>
        <v>0</v>
      </c>
      <c r="I8" s="2">
        <f>COUNTIF(总课表!$V:$Z,$A8&amp;I$1)</f>
        <v>0</v>
      </c>
      <c r="J8" s="2">
        <f>COUNTIF(总课表!$V:$Z,$A8&amp;J$1)</f>
        <v>0</v>
      </c>
      <c r="K8" s="2">
        <f>COUNTIF(总课表!$V:$Z,$A8&amp;K$1)</f>
        <v>0</v>
      </c>
      <c r="L8" s="2">
        <f>COUNTIF(总课表!$V:$Z,$A8&amp;L$1)</f>
        <v>0</v>
      </c>
      <c r="M8" s="2">
        <f>COUNTIF(总课表!$V:$Z,$A8&amp;M$1)</f>
        <v>0</v>
      </c>
      <c r="N8" s="2">
        <f>COUNTIF(总课表!$V:$Z,$A8&amp;N$1)</f>
        <v>0</v>
      </c>
      <c r="O8" s="2">
        <f>COUNTIF(总课表!$V:$Z,$A8&amp;O$1)</f>
        <v>0</v>
      </c>
      <c r="P8" s="2">
        <f>COUNTIF(总课表!$V:$Z,$A8&amp;P$1)</f>
        <v>0</v>
      </c>
      <c r="Q8" s="2">
        <f>COUNTIF(总课表!$V:$Z,$A8&amp;Q$1)</f>
        <v>0</v>
      </c>
      <c r="R8" s="2">
        <f>COUNTIF(总课表!$V:$Z,$A8&amp;R$1)</f>
        <v>0</v>
      </c>
      <c r="S8" s="2">
        <f>COUNTIF(总课表!$V:$Z,$A8&amp;S$1)</f>
        <v>0</v>
      </c>
      <c r="T8" s="2">
        <f>COUNTIF(总课表!$V:$Z,$A8&amp;T$1)</f>
        <v>0</v>
      </c>
      <c r="U8" s="2">
        <f>COUNTIF(总课表!$V:$Z,$A8&amp;U$1)</f>
        <v>0</v>
      </c>
      <c r="V8" s="2">
        <f>COUNTIF(总课表!$V:$Z,$A8&amp;V$1)</f>
        <v>0</v>
      </c>
      <c r="W8" s="2">
        <f>COUNTIF(总课表!$V:$Z,$A8&amp;W$1)</f>
        <v>0</v>
      </c>
      <c r="X8" s="2">
        <f>COUNTIF(总课表!$V:$Z,$A8&amp;X$1)</f>
        <v>0</v>
      </c>
      <c r="Y8" s="2">
        <f>COUNTIF(总课表!$V:$Z,$A8&amp;Y$1)</f>
        <v>0</v>
      </c>
      <c r="Z8" s="2">
        <f>COUNTIF(总课表!$V:$Z,$A8&amp;Z$1)</f>
        <v>0</v>
      </c>
      <c r="AA8" s="2">
        <f>COUNTIF(总课表!$V:$Z,$A8&amp;AA$1)</f>
        <v>0</v>
      </c>
      <c r="AB8" s="2">
        <f>COUNTIF(总课表!$V:$Z,$A8&amp;AB$1)</f>
        <v>0</v>
      </c>
      <c r="AC8" s="2">
        <f>COUNTIF(总课表!$V:$Z,$A8&amp;AC$1)</f>
        <v>0</v>
      </c>
      <c r="AD8" s="2">
        <f>COUNTIF(总课表!$V:$Z,$A8&amp;AD$1)</f>
        <v>0</v>
      </c>
      <c r="AE8" s="2">
        <f>COUNTIF(总课表!$V:$Z,$A8&amp;AE$1)</f>
        <v>0</v>
      </c>
      <c r="AF8" s="2">
        <f>COUNTIF(总课表!$V:$Z,$A8&amp;AF$1)</f>
        <v>0</v>
      </c>
      <c r="AG8" s="2">
        <f>COUNTIF(总课表!$V:$Z,$A8&amp;AG$1)</f>
        <v>0</v>
      </c>
      <c r="AH8" s="2">
        <f>COUNTIF(总课表!$V:$Z,$A8&amp;AH$1)</f>
        <v>0</v>
      </c>
      <c r="AI8" s="2">
        <f>COUNTIF(总课表!$V:$Z,$A8&amp;AI$1)</f>
        <v>0</v>
      </c>
      <c r="AJ8" s="2">
        <f>COUNTIF(总课表!$V:$Z,$A8&amp;AJ$1)</f>
        <v>0</v>
      </c>
      <c r="AK8" s="2">
        <f>COUNTIF(总课表!$V:$Z,$A8&amp;AK$1)</f>
        <v>0</v>
      </c>
      <c r="AL8" s="2">
        <f>COUNTIF(总课表!$V:$Z,$A8&amp;AL$1)</f>
        <v>0</v>
      </c>
      <c r="AM8" s="2">
        <f>COUNTIF(总课表!$V:$Z,$A8&amp;AM$1)</f>
        <v>0</v>
      </c>
      <c r="AN8" s="2">
        <f>COUNTIF(总课表!$V:$Z,$A8&amp;AN$1)</f>
        <v>0</v>
      </c>
      <c r="AO8" s="2">
        <f>COUNTIF(总课表!$V:$Z,$A8&amp;AO$1)</f>
        <v>0</v>
      </c>
      <c r="AP8" s="2">
        <f>COUNTIF(总课表!$V:$Z,$A8&amp;AP$1)</f>
        <v>0</v>
      </c>
      <c r="AQ8" s="2">
        <f>COUNTIF(总课表!$V:$Z,$A8&amp;AQ$1)</f>
        <v>0</v>
      </c>
      <c r="AR8" s="2">
        <f>COUNTIF(总课表!$V:$Z,$A8&amp;AR$1)</f>
        <v>0</v>
      </c>
      <c r="AS8" s="2">
        <f>COUNTIF(总课表!$V:$Z,$A8&amp;AS$1)</f>
        <v>0</v>
      </c>
      <c r="AT8" s="2">
        <f>COUNTIF(总课表!$V:$Z,$A8&amp;AT$1)</f>
        <v>0</v>
      </c>
      <c r="AU8" s="2">
        <f>COUNTIF(总课表!$V:$Z,$A8&amp;AU$1)</f>
        <v>0</v>
      </c>
      <c r="AV8" s="2">
        <f>COUNTIF(总课表!$V:$Z,$A8&amp;AV$1)</f>
        <v>0</v>
      </c>
      <c r="AW8" s="2">
        <f>COUNTIF(总课表!$V:$Z,$A8&amp;AW$1)</f>
        <v>0</v>
      </c>
      <c r="AX8" s="2">
        <f>COUNTIF(总课表!$V:$Z,$A8&amp;AX$1)</f>
        <v>0</v>
      </c>
      <c r="AY8" s="2">
        <f>COUNTIF(总课表!$V:$Z,$A8&amp;AY$1)</f>
        <v>0</v>
      </c>
      <c r="AZ8" s="2">
        <f>COUNTIF(总课表!$V:$Z,$A8&amp;AZ$1)</f>
        <v>0</v>
      </c>
      <c r="BA8" s="2">
        <f>COUNTIF(总课表!$V:$Z,$A8&amp;BA$1)</f>
        <v>0</v>
      </c>
      <c r="BB8" s="2">
        <f>COUNTIF(总课表!$V:$Z,$A8&amp;BB$1)</f>
        <v>0</v>
      </c>
      <c r="BC8" s="2">
        <f>COUNTIF(总课表!$V:$Z,$A8&amp;BC$1)</f>
        <v>0</v>
      </c>
      <c r="BD8" s="2">
        <f>COUNTIF(总课表!$V:$Z,$A8&amp;BD$1)</f>
        <v>0</v>
      </c>
      <c r="BE8" s="2">
        <f>COUNTIF(总课表!$V:$Z,$A8&amp;BE$1)</f>
        <v>0</v>
      </c>
      <c r="BF8" s="2">
        <f t="shared" si="0"/>
        <v>0</v>
      </c>
    </row>
    <row r="9" spans="1:58">
      <c r="A9" s="34" t="s">
        <v>60</v>
      </c>
      <c r="B9" s="6" t="s">
        <v>267</v>
      </c>
      <c r="C9" s="31" t="str">
        <f>IF(COUNTIF(任课!$F:$F,教师!$A9)=1,"班级","")</f>
        <v/>
      </c>
      <c r="D9" s="32">
        <f ca="1">IF(COUNTIF(INDIRECT(D$2),教师!$A9)&lt;&gt;0,COUNTIF(INDIRECT(D$2),教师!$A9),"")</f>
        <v>1</v>
      </c>
      <c r="E9" s="32" t="str">
        <f ca="1">IF(COUNTIF(INDIRECT(E$2),教师!$A9)&lt;&gt;0,COUNTIF(INDIRECT(E$2),教师!$A9),"")</f>
        <v/>
      </c>
      <c r="F9" s="32" t="str">
        <f ca="1">IF(COUNTIF(INDIRECT(F$2),教师!$A9)&lt;&gt;0,COUNTIF(INDIRECT(F$2),教师!$A9),"")</f>
        <v/>
      </c>
      <c r="G9" s="33"/>
      <c r="H9" s="2">
        <f>COUNTIF(总课表!$V:$Z,$A9&amp;H$1)</f>
        <v>1</v>
      </c>
      <c r="I9" s="2">
        <f>COUNTIF(总课表!$V:$Z,$A9&amp;I$1)</f>
        <v>1</v>
      </c>
      <c r="J9" s="2">
        <f>COUNTIF(总课表!$V:$Z,$A9&amp;J$1)</f>
        <v>0</v>
      </c>
      <c r="K9" s="2">
        <f>COUNTIF(总课表!$V:$Z,$A9&amp;K$1)</f>
        <v>0</v>
      </c>
      <c r="L9" s="2">
        <f>COUNTIF(总课表!$V:$Z,$A9&amp;L$1)</f>
        <v>0</v>
      </c>
      <c r="M9" s="2">
        <f>COUNTIF(总课表!$V:$Z,$A9&amp;M$1)</f>
        <v>0</v>
      </c>
      <c r="N9" s="2">
        <f>COUNTIF(总课表!$V:$Z,$A9&amp;N$1)</f>
        <v>0</v>
      </c>
      <c r="O9" s="2">
        <f>COUNTIF(总课表!$V:$Z,$A9&amp;O$1)</f>
        <v>0</v>
      </c>
      <c r="P9" s="2">
        <f>COUNTIF(总课表!$V:$Z,$A9&amp;P$1)</f>
        <v>0</v>
      </c>
      <c r="Q9" s="2">
        <f>COUNTIF(总课表!$V:$Z,$A9&amp;Q$1)</f>
        <v>0</v>
      </c>
      <c r="R9" s="2">
        <f>COUNTIF(总课表!$V:$Z,$A9&amp;R$1)</f>
        <v>0</v>
      </c>
      <c r="S9" s="2">
        <f>COUNTIF(总课表!$V:$Z,$A9&amp;S$1)</f>
        <v>0</v>
      </c>
      <c r="T9" s="2">
        <f>COUNTIF(总课表!$V:$Z,$A9&amp;T$1)</f>
        <v>0</v>
      </c>
      <c r="U9" s="2">
        <f>COUNTIF(总课表!$V:$Z,$A9&amp;U$1)</f>
        <v>0</v>
      </c>
      <c r="V9" s="2">
        <f>COUNTIF(总课表!$V:$Z,$A9&amp;V$1)</f>
        <v>0</v>
      </c>
      <c r="W9" s="2">
        <f>COUNTIF(总课表!$V:$Z,$A9&amp;W$1)</f>
        <v>0</v>
      </c>
      <c r="X9" s="2">
        <f>COUNTIF(总课表!$V:$Z,$A9&amp;X$1)</f>
        <v>0</v>
      </c>
      <c r="Y9" s="2">
        <f>COUNTIF(总课表!$V:$Z,$A9&amp;Y$1)</f>
        <v>1</v>
      </c>
      <c r="Z9" s="2">
        <f>COUNTIF(总课表!$V:$Z,$A9&amp;Z$1)</f>
        <v>0</v>
      </c>
      <c r="AA9" s="2">
        <f>COUNTIF(总课表!$V:$Z,$A9&amp;AA$1)</f>
        <v>0</v>
      </c>
      <c r="AB9" s="2">
        <f>COUNTIF(总课表!$V:$Z,$A9&amp;AB$1)</f>
        <v>0</v>
      </c>
      <c r="AC9" s="2">
        <f>COUNTIF(总课表!$V:$Z,$A9&amp;AC$1)</f>
        <v>0</v>
      </c>
      <c r="AD9" s="2">
        <f>COUNTIF(总课表!$V:$Z,$A9&amp;AD$1)</f>
        <v>1</v>
      </c>
      <c r="AE9" s="2">
        <f>COUNTIF(总课表!$V:$Z,$A9&amp;AE$1)</f>
        <v>1</v>
      </c>
      <c r="AF9" s="2">
        <f>COUNTIF(总课表!$V:$Z,$A9&amp;AF$1)</f>
        <v>0</v>
      </c>
      <c r="AG9" s="2">
        <f>COUNTIF(总课表!$V:$Z,$A9&amp;AG$1)</f>
        <v>0</v>
      </c>
      <c r="AH9" s="2">
        <f>COUNTIF(总课表!$V:$Z,$A9&amp;AH$1)</f>
        <v>0</v>
      </c>
      <c r="AI9" s="2">
        <f>COUNTIF(总课表!$V:$Z,$A9&amp;AI$1)</f>
        <v>0</v>
      </c>
      <c r="AJ9" s="2">
        <f>COUNTIF(总课表!$V:$Z,$A9&amp;AJ$1)</f>
        <v>0</v>
      </c>
      <c r="AK9" s="2">
        <f>COUNTIF(总课表!$V:$Z,$A9&amp;AK$1)</f>
        <v>0</v>
      </c>
      <c r="AL9" s="2">
        <f>COUNTIF(总课表!$V:$Z,$A9&amp;AL$1)</f>
        <v>0</v>
      </c>
      <c r="AM9" s="2">
        <f>COUNTIF(总课表!$V:$Z,$A9&amp;AM$1)</f>
        <v>0</v>
      </c>
      <c r="AN9" s="2">
        <f>COUNTIF(总课表!$V:$Z,$A9&amp;AN$1)</f>
        <v>0</v>
      </c>
      <c r="AO9" s="2">
        <f>COUNTIF(总课表!$V:$Z,$A9&amp;AO$1)</f>
        <v>0</v>
      </c>
      <c r="AP9" s="2">
        <f>COUNTIF(总课表!$V:$Z,$A9&amp;AP$1)</f>
        <v>0</v>
      </c>
      <c r="AQ9" s="2">
        <f>COUNTIF(总课表!$V:$Z,$A9&amp;AQ$1)</f>
        <v>0</v>
      </c>
      <c r="AR9" s="2">
        <f>COUNTIF(总课表!$V:$Z,$A9&amp;AR$1)</f>
        <v>1</v>
      </c>
      <c r="AS9" s="2">
        <f>COUNTIF(总课表!$V:$Z,$A9&amp;AS$1)</f>
        <v>0</v>
      </c>
      <c r="AT9" s="2">
        <f>COUNTIF(总课表!$V:$Z,$A9&amp;AT$1)</f>
        <v>0</v>
      </c>
      <c r="AU9" s="2">
        <f>COUNTIF(总课表!$V:$Z,$A9&amp;AU$1)</f>
        <v>0</v>
      </c>
      <c r="AV9" s="2">
        <f>COUNTIF(总课表!$V:$Z,$A9&amp;AV$1)</f>
        <v>0</v>
      </c>
      <c r="AW9" s="2">
        <f>COUNTIF(总课表!$V:$Z,$A9&amp;AW$1)</f>
        <v>0</v>
      </c>
      <c r="AX9" s="2">
        <f>COUNTIF(总课表!$V:$Z,$A9&amp;AX$1)</f>
        <v>0</v>
      </c>
      <c r="AY9" s="2">
        <f>COUNTIF(总课表!$V:$Z,$A9&amp;AY$1)</f>
        <v>0</v>
      </c>
      <c r="AZ9" s="2">
        <f>COUNTIF(总课表!$V:$Z,$A9&amp;AZ$1)</f>
        <v>0</v>
      </c>
      <c r="BA9" s="2">
        <f>COUNTIF(总课表!$V:$Z,$A9&amp;BA$1)</f>
        <v>1</v>
      </c>
      <c r="BB9" s="2">
        <f>COUNTIF(总课表!$V:$Z,$A9&amp;BB$1)</f>
        <v>0</v>
      </c>
      <c r="BC9" s="2">
        <f>COUNTIF(总课表!$V:$Z,$A9&amp;BC$1)</f>
        <v>0</v>
      </c>
      <c r="BD9" s="2">
        <f>COUNTIF(总课表!$V:$Z,$A9&amp;BD$1)</f>
        <v>0</v>
      </c>
      <c r="BE9" s="2">
        <f>COUNTIF(总课表!$V:$Z,$A9&amp;BE$1)</f>
        <v>0</v>
      </c>
      <c r="BF9" s="2">
        <f t="shared" si="0"/>
        <v>7</v>
      </c>
    </row>
    <row r="10" spans="1:58">
      <c r="A10" s="34" t="s">
        <v>191</v>
      </c>
      <c r="B10" s="6" t="s">
        <v>267</v>
      </c>
      <c r="C10" s="31" t="str">
        <f>IF(COUNTIF(任课!$F:$F,教师!$A10)=1,"班级","")</f>
        <v/>
      </c>
      <c r="D10" s="32" t="str">
        <f ca="1">IF(COUNTIF(INDIRECT(D$2),教师!$A10)&lt;&gt;0,COUNTIF(INDIRECT(D$2),教师!$A10),"")</f>
        <v/>
      </c>
      <c r="E10" s="32" t="str">
        <f ca="1">IF(COUNTIF(INDIRECT(E$2),教师!$A10)&lt;&gt;0,COUNTIF(INDIRECT(E$2),教师!$A10),"")</f>
        <v/>
      </c>
      <c r="F10" s="32">
        <f ca="1">IF(COUNTIF(INDIRECT(F$2),教师!$A10)&lt;&gt;0,COUNTIF(INDIRECT(F$2),教师!$A10),"")</f>
        <v>1</v>
      </c>
      <c r="G10" s="33"/>
      <c r="H10" s="2">
        <f>COUNTIF(总课表!$V:$Z,$A10&amp;H$1)</f>
        <v>0</v>
      </c>
      <c r="I10" s="2">
        <f>COUNTIF(总课表!$V:$Z,$A10&amp;I$1)</f>
        <v>0</v>
      </c>
      <c r="J10" s="2">
        <f>COUNTIF(总课表!$V:$Z,$A10&amp;J$1)</f>
        <v>0</v>
      </c>
      <c r="K10" s="2">
        <f>COUNTIF(总课表!$V:$Z,$A10&amp;K$1)</f>
        <v>0</v>
      </c>
      <c r="L10" s="2">
        <f>COUNTIF(总课表!$V:$Z,$A10&amp;L$1)</f>
        <v>0</v>
      </c>
      <c r="M10" s="2">
        <f>COUNTIF(总课表!$V:$Z,$A10&amp;M$1)</f>
        <v>0</v>
      </c>
      <c r="N10" s="2">
        <f>COUNTIF(总课表!$V:$Z,$A10&amp;N$1)</f>
        <v>0</v>
      </c>
      <c r="O10" s="2">
        <f>COUNTIF(总课表!$V:$Z,$A10&amp;O$1)</f>
        <v>0</v>
      </c>
      <c r="P10" s="2">
        <f>COUNTIF(总课表!$V:$Z,$A10&amp;P$1)</f>
        <v>0</v>
      </c>
      <c r="Q10" s="2">
        <f>COUNTIF(总课表!$V:$Z,$A10&amp;Q$1)</f>
        <v>0</v>
      </c>
      <c r="R10" s="2">
        <f>COUNTIF(总课表!$V:$Z,$A10&amp;R$1)</f>
        <v>0</v>
      </c>
      <c r="S10" s="2">
        <f>COUNTIF(总课表!$V:$Z,$A10&amp;S$1)</f>
        <v>0</v>
      </c>
      <c r="T10" s="2">
        <f>COUNTIF(总课表!$V:$Z,$A10&amp;T$1)</f>
        <v>0</v>
      </c>
      <c r="U10" s="2">
        <f>COUNTIF(总课表!$V:$Z,$A10&amp;U$1)</f>
        <v>0</v>
      </c>
      <c r="V10" s="2">
        <f>COUNTIF(总课表!$V:$Z,$A10&amp;V$1)</f>
        <v>0</v>
      </c>
      <c r="W10" s="2">
        <f>COUNTIF(总课表!$V:$Z,$A10&amp;W$1)</f>
        <v>0</v>
      </c>
      <c r="X10" s="2">
        <f>COUNTIF(总课表!$V:$Z,$A10&amp;X$1)</f>
        <v>0</v>
      </c>
      <c r="Y10" s="2">
        <f>COUNTIF(总课表!$V:$Z,$A10&amp;Y$1)</f>
        <v>0</v>
      </c>
      <c r="Z10" s="2">
        <f>COUNTIF(总课表!$V:$Z,$A10&amp;Z$1)</f>
        <v>0</v>
      </c>
      <c r="AA10" s="2">
        <f>COUNTIF(总课表!$V:$Z,$A10&amp;AA$1)</f>
        <v>0</v>
      </c>
      <c r="AB10" s="2">
        <f>COUNTIF(总课表!$V:$Z,$A10&amp;AB$1)</f>
        <v>0</v>
      </c>
      <c r="AC10" s="2">
        <f>COUNTIF(总课表!$V:$Z,$A10&amp;AC$1)</f>
        <v>0</v>
      </c>
      <c r="AD10" s="2">
        <f>COUNTIF(总课表!$V:$Z,$A10&amp;AD$1)</f>
        <v>0</v>
      </c>
      <c r="AE10" s="2">
        <f>COUNTIF(总课表!$V:$Z,$A10&amp;AE$1)</f>
        <v>0</v>
      </c>
      <c r="AF10" s="2">
        <f>COUNTIF(总课表!$V:$Z,$A10&amp;AF$1)</f>
        <v>0</v>
      </c>
      <c r="AG10" s="2">
        <f>COUNTIF(总课表!$V:$Z,$A10&amp;AG$1)</f>
        <v>0</v>
      </c>
      <c r="AH10" s="2">
        <f>COUNTIF(总课表!$V:$Z,$A10&amp;AH$1)</f>
        <v>0</v>
      </c>
      <c r="AI10" s="2">
        <f>COUNTIF(总课表!$V:$Z,$A10&amp;AI$1)</f>
        <v>0</v>
      </c>
      <c r="AJ10" s="2">
        <f>COUNTIF(总课表!$V:$Z,$A10&amp;AJ$1)</f>
        <v>0</v>
      </c>
      <c r="AK10" s="2">
        <f>COUNTIF(总课表!$V:$Z,$A10&amp;AK$1)</f>
        <v>0</v>
      </c>
      <c r="AL10" s="2">
        <f>COUNTIF(总课表!$V:$Z,$A10&amp;AL$1)</f>
        <v>0</v>
      </c>
      <c r="AM10" s="2">
        <f>COUNTIF(总课表!$V:$Z,$A10&amp;AM$1)</f>
        <v>0</v>
      </c>
      <c r="AN10" s="2">
        <f>COUNTIF(总课表!$V:$Z,$A10&amp;AN$1)</f>
        <v>0</v>
      </c>
      <c r="AO10" s="2">
        <f>COUNTIF(总课表!$V:$Z,$A10&amp;AO$1)</f>
        <v>0</v>
      </c>
      <c r="AP10" s="2">
        <f>COUNTIF(总课表!$V:$Z,$A10&amp;AP$1)</f>
        <v>0</v>
      </c>
      <c r="AQ10" s="2">
        <f>COUNTIF(总课表!$V:$Z,$A10&amp;AQ$1)</f>
        <v>0</v>
      </c>
      <c r="AR10" s="2">
        <f>COUNTIF(总课表!$V:$Z,$A10&amp;AR$1)</f>
        <v>0</v>
      </c>
      <c r="AS10" s="2">
        <f>COUNTIF(总课表!$V:$Z,$A10&amp;AS$1)</f>
        <v>0</v>
      </c>
      <c r="AT10" s="2">
        <f>COUNTIF(总课表!$V:$Z,$A10&amp;AT$1)</f>
        <v>0</v>
      </c>
      <c r="AU10" s="2">
        <f>COUNTIF(总课表!$V:$Z,$A10&amp;AU$1)</f>
        <v>0</v>
      </c>
      <c r="AV10" s="2">
        <f>COUNTIF(总课表!$V:$Z,$A10&amp;AV$1)</f>
        <v>0</v>
      </c>
      <c r="AW10" s="2">
        <f>COUNTIF(总课表!$V:$Z,$A10&amp;AW$1)</f>
        <v>0</v>
      </c>
      <c r="AX10" s="2">
        <f>COUNTIF(总课表!$V:$Z,$A10&amp;AX$1)</f>
        <v>0</v>
      </c>
      <c r="AY10" s="2">
        <f>COUNTIF(总课表!$V:$Z,$A10&amp;AY$1)</f>
        <v>0</v>
      </c>
      <c r="AZ10" s="2">
        <f>COUNTIF(总课表!$V:$Z,$A10&amp;AZ$1)</f>
        <v>0</v>
      </c>
      <c r="BA10" s="2">
        <f>COUNTIF(总课表!$V:$Z,$A10&amp;BA$1)</f>
        <v>0</v>
      </c>
      <c r="BB10" s="2">
        <f>COUNTIF(总课表!$V:$Z,$A10&amp;BB$1)</f>
        <v>0</v>
      </c>
      <c r="BC10" s="2">
        <f>COUNTIF(总课表!$V:$Z,$A10&amp;BC$1)</f>
        <v>0</v>
      </c>
      <c r="BD10" s="2">
        <f>COUNTIF(总课表!$V:$Z,$A10&amp;BD$1)</f>
        <v>0</v>
      </c>
      <c r="BE10" s="2">
        <f>COUNTIF(总课表!$V:$Z,$A10&amp;BE$1)</f>
        <v>0</v>
      </c>
      <c r="BF10" s="2">
        <f t="shared" si="0"/>
        <v>0</v>
      </c>
    </row>
    <row r="11" spans="1:58">
      <c r="A11" s="34" t="s">
        <v>190</v>
      </c>
      <c r="B11" s="6" t="s">
        <v>267</v>
      </c>
      <c r="C11" s="31" t="str">
        <f>IF(COUNTIF(任课!$F:$F,教师!$A11)=1,"班级","")</f>
        <v/>
      </c>
      <c r="D11" s="32" t="str">
        <f ca="1">IF(COUNTIF(INDIRECT(D$2),教师!$A11)&lt;&gt;0,COUNTIF(INDIRECT(D$2),教师!$A11),"")</f>
        <v/>
      </c>
      <c r="E11" s="32" t="str">
        <f ca="1">IF(COUNTIF(INDIRECT(E$2),教师!$A11)&lt;&gt;0,COUNTIF(INDIRECT(E$2),教师!$A11),"")</f>
        <v/>
      </c>
      <c r="F11" s="32">
        <f ca="1">IF(COUNTIF(INDIRECT(F$2),教师!$A11)&lt;&gt;0,COUNTIF(INDIRECT(F$2),教师!$A11),"")</f>
        <v>1</v>
      </c>
      <c r="G11" s="33"/>
      <c r="H11" s="2">
        <f>COUNTIF(总课表!$V:$Z,$A11&amp;H$1)</f>
        <v>0</v>
      </c>
      <c r="I11" s="2">
        <f>COUNTIF(总课表!$V:$Z,$A11&amp;I$1)</f>
        <v>0</v>
      </c>
      <c r="J11" s="2">
        <f>COUNTIF(总课表!$V:$Z,$A11&amp;J$1)</f>
        <v>0</v>
      </c>
      <c r="K11" s="2">
        <f>COUNTIF(总课表!$V:$Z,$A11&amp;K$1)</f>
        <v>0</v>
      </c>
      <c r="L11" s="2">
        <f>COUNTIF(总课表!$V:$Z,$A11&amp;L$1)</f>
        <v>0</v>
      </c>
      <c r="M11" s="2">
        <f>COUNTIF(总课表!$V:$Z,$A11&amp;M$1)</f>
        <v>0</v>
      </c>
      <c r="N11" s="2">
        <f>COUNTIF(总课表!$V:$Z,$A11&amp;N$1)</f>
        <v>0</v>
      </c>
      <c r="O11" s="2">
        <f>COUNTIF(总课表!$V:$Z,$A11&amp;O$1)</f>
        <v>0</v>
      </c>
      <c r="P11" s="2">
        <f>COUNTIF(总课表!$V:$Z,$A11&amp;P$1)</f>
        <v>0</v>
      </c>
      <c r="Q11" s="2">
        <f>COUNTIF(总课表!$V:$Z,$A11&amp;Q$1)</f>
        <v>0</v>
      </c>
      <c r="R11" s="2">
        <f>COUNTIF(总课表!$V:$Z,$A11&amp;R$1)</f>
        <v>0</v>
      </c>
      <c r="S11" s="2">
        <f>COUNTIF(总课表!$V:$Z,$A11&amp;S$1)</f>
        <v>0</v>
      </c>
      <c r="T11" s="2">
        <f>COUNTIF(总课表!$V:$Z,$A11&amp;T$1)</f>
        <v>0</v>
      </c>
      <c r="U11" s="2">
        <f>COUNTIF(总课表!$V:$Z,$A11&amp;U$1)</f>
        <v>0</v>
      </c>
      <c r="V11" s="2">
        <f>COUNTIF(总课表!$V:$Z,$A11&amp;V$1)</f>
        <v>0</v>
      </c>
      <c r="W11" s="2">
        <f>COUNTIF(总课表!$V:$Z,$A11&amp;W$1)</f>
        <v>0</v>
      </c>
      <c r="X11" s="2">
        <f>COUNTIF(总课表!$V:$Z,$A11&amp;X$1)</f>
        <v>0</v>
      </c>
      <c r="Y11" s="2">
        <f>COUNTIF(总课表!$V:$Z,$A11&amp;Y$1)</f>
        <v>0</v>
      </c>
      <c r="Z11" s="2">
        <f>COUNTIF(总课表!$V:$Z,$A11&amp;Z$1)</f>
        <v>0</v>
      </c>
      <c r="AA11" s="2">
        <f>COUNTIF(总课表!$V:$Z,$A11&amp;AA$1)</f>
        <v>0</v>
      </c>
      <c r="AB11" s="2">
        <f>COUNTIF(总课表!$V:$Z,$A11&amp;AB$1)</f>
        <v>0</v>
      </c>
      <c r="AC11" s="2">
        <f>COUNTIF(总课表!$V:$Z,$A11&amp;AC$1)</f>
        <v>0</v>
      </c>
      <c r="AD11" s="2">
        <f>COUNTIF(总课表!$V:$Z,$A11&amp;AD$1)</f>
        <v>0</v>
      </c>
      <c r="AE11" s="2">
        <f>COUNTIF(总课表!$V:$Z,$A11&amp;AE$1)</f>
        <v>0</v>
      </c>
      <c r="AF11" s="2">
        <f>COUNTIF(总课表!$V:$Z,$A11&amp;AF$1)</f>
        <v>0</v>
      </c>
      <c r="AG11" s="2">
        <f>COUNTIF(总课表!$V:$Z,$A11&amp;AG$1)</f>
        <v>0</v>
      </c>
      <c r="AH11" s="2">
        <f>COUNTIF(总课表!$V:$Z,$A11&amp;AH$1)</f>
        <v>0</v>
      </c>
      <c r="AI11" s="2">
        <f>COUNTIF(总课表!$V:$Z,$A11&amp;AI$1)</f>
        <v>0</v>
      </c>
      <c r="AJ11" s="2">
        <f>COUNTIF(总课表!$V:$Z,$A11&amp;AJ$1)</f>
        <v>0</v>
      </c>
      <c r="AK11" s="2">
        <f>COUNTIF(总课表!$V:$Z,$A11&amp;AK$1)</f>
        <v>0</v>
      </c>
      <c r="AL11" s="2">
        <f>COUNTIF(总课表!$V:$Z,$A11&amp;AL$1)</f>
        <v>0</v>
      </c>
      <c r="AM11" s="2">
        <f>COUNTIF(总课表!$V:$Z,$A11&amp;AM$1)</f>
        <v>0</v>
      </c>
      <c r="AN11" s="2">
        <f>COUNTIF(总课表!$V:$Z,$A11&amp;AN$1)</f>
        <v>0</v>
      </c>
      <c r="AO11" s="2">
        <f>COUNTIF(总课表!$V:$Z,$A11&amp;AO$1)</f>
        <v>0</v>
      </c>
      <c r="AP11" s="2">
        <f>COUNTIF(总课表!$V:$Z,$A11&amp;AP$1)</f>
        <v>0</v>
      </c>
      <c r="AQ11" s="2">
        <f>COUNTIF(总课表!$V:$Z,$A11&amp;AQ$1)</f>
        <v>0</v>
      </c>
      <c r="AR11" s="2">
        <f>COUNTIF(总课表!$V:$Z,$A11&amp;AR$1)</f>
        <v>0</v>
      </c>
      <c r="AS11" s="2">
        <f>COUNTIF(总课表!$V:$Z,$A11&amp;AS$1)</f>
        <v>0</v>
      </c>
      <c r="AT11" s="2">
        <f>COUNTIF(总课表!$V:$Z,$A11&amp;AT$1)</f>
        <v>0</v>
      </c>
      <c r="AU11" s="2">
        <f>COUNTIF(总课表!$V:$Z,$A11&amp;AU$1)</f>
        <v>0</v>
      </c>
      <c r="AV11" s="2">
        <f>COUNTIF(总课表!$V:$Z,$A11&amp;AV$1)</f>
        <v>0</v>
      </c>
      <c r="AW11" s="2">
        <f>COUNTIF(总课表!$V:$Z,$A11&amp;AW$1)</f>
        <v>0</v>
      </c>
      <c r="AX11" s="2">
        <f>COUNTIF(总课表!$V:$Z,$A11&amp;AX$1)</f>
        <v>0</v>
      </c>
      <c r="AY11" s="2">
        <f>COUNTIF(总课表!$V:$Z,$A11&amp;AY$1)</f>
        <v>0</v>
      </c>
      <c r="AZ11" s="2">
        <f>COUNTIF(总课表!$V:$Z,$A11&amp;AZ$1)</f>
        <v>0</v>
      </c>
      <c r="BA11" s="2">
        <f>COUNTIF(总课表!$V:$Z,$A11&amp;BA$1)</f>
        <v>0</v>
      </c>
      <c r="BB11" s="2">
        <f>COUNTIF(总课表!$V:$Z,$A11&amp;BB$1)</f>
        <v>0</v>
      </c>
      <c r="BC11" s="2">
        <f>COUNTIF(总课表!$V:$Z,$A11&amp;BC$1)</f>
        <v>0</v>
      </c>
      <c r="BD11" s="2">
        <f>COUNTIF(总课表!$V:$Z,$A11&amp;BD$1)</f>
        <v>0</v>
      </c>
      <c r="BE11" s="2">
        <f>COUNTIF(总课表!$V:$Z,$A11&amp;BE$1)</f>
        <v>0</v>
      </c>
      <c r="BF11" s="2">
        <f t="shared" si="0"/>
        <v>0</v>
      </c>
    </row>
    <row r="12" spans="1:58">
      <c r="A12" s="34" t="s">
        <v>186</v>
      </c>
      <c r="B12" s="6" t="s">
        <v>267</v>
      </c>
      <c r="C12" s="31" t="str">
        <f>IF(COUNTIF(任课!$F:$F,教师!$A12)=1,"班级","")</f>
        <v/>
      </c>
      <c r="D12" s="32" t="str">
        <f ca="1">IF(COUNTIF(INDIRECT(D$2),教师!$A12)&lt;&gt;0,COUNTIF(INDIRECT(D$2),教师!$A12),"")</f>
        <v/>
      </c>
      <c r="E12" s="32" t="str">
        <f ca="1">IF(COUNTIF(INDIRECT(E$2),教师!$A12)&lt;&gt;0,COUNTIF(INDIRECT(E$2),教师!$A12),"")</f>
        <v/>
      </c>
      <c r="F12" s="32">
        <f ca="1">IF(COUNTIF(INDIRECT(F$2),教师!$A12)&lt;&gt;0,COUNTIF(INDIRECT(F$2),教师!$A12),"")</f>
        <v>1</v>
      </c>
      <c r="G12" s="33"/>
      <c r="H12" s="2">
        <f>COUNTIF(总课表!$V:$Z,$A12&amp;H$1)</f>
        <v>0</v>
      </c>
      <c r="I12" s="2">
        <f>COUNTIF(总课表!$V:$Z,$A12&amp;I$1)</f>
        <v>0</v>
      </c>
      <c r="J12" s="2">
        <f>COUNTIF(总课表!$V:$Z,$A12&amp;J$1)</f>
        <v>0</v>
      </c>
      <c r="K12" s="2">
        <f>COUNTIF(总课表!$V:$Z,$A12&amp;K$1)</f>
        <v>0</v>
      </c>
      <c r="L12" s="2">
        <f>COUNTIF(总课表!$V:$Z,$A12&amp;L$1)</f>
        <v>0</v>
      </c>
      <c r="M12" s="2">
        <f>COUNTIF(总课表!$V:$Z,$A12&amp;M$1)</f>
        <v>0</v>
      </c>
      <c r="N12" s="2">
        <f>COUNTIF(总课表!$V:$Z,$A12&amp;N$1)</f>
        <v>0</v>
      </c>
      <c r="O12" s="2">
        <f>COUNTIF(总课表!$V:$Z,$A12&amp;O$1)</f>
        <v>0</v>
      </c>
      <c r="P12" s="2">
        <f>COUNTIF(总课表!$V:$Z,$A12&amp;P$1)</f>
        <v>0</v>
      </c>
      <c r="Q12" s="2">
        <f>COUNTIF(总课表!$V:$Z,$A12&amp;Q$1)</f>
        <v>0</v>
      </c>
      <c r="R12" s="2">
        <f>COUNTIF(总课表!$V:$Z,$A12&amp;R$1)</f>
        <v>0</v>
      </c>
      <c r="S12" s="2">
        <f>COUNTIF(总课表!$V:$Z,$A12&amp;S$1)</f>
        <v>0</v>
      </c>
      <c r="T12" s="2">
        <f>COUNTIF(总课表!$V:$Z,$A12&amp;T$1)</f>
        <v>0</v>
      </c>
      <c r="U12" s="2">
        <f>COUNTIF(总课表!$V:$Z,$A12&amp;U$1)</f>
        <v>0</v>
      </c>
      <c r="V12" s="2">
        <f>COUNTIF(总课表!$V:$Z,$A12&amp;V$1)</f>
        <v>0</v>
      </c>
      <c r="W12" s="2">
        <f>COUNTIF(总课表!$V:$Z,$A12&amp;W$1)</f>
        <v>0</v>
      </c>
      <c r="X12" s="2">
        <f>COUNTIF(总课表!$V:$Z,$A12&amp;X$1)</f>
        <v>0</v>
      </c>
      <c r="Y12" s="2">
        <f>COUNTIF(总课表!$V:$Z,$A12&amp;Y$1)</f>
        <v>0</v>
      </c>
      <c r="Z12" s="2">
        <f>COUNTIF(总课表!$V:$Z,$A12&amp;Z$1)</f>
        <v>0</v>
      </c>
      <c r="AA12" s="2">
        <f>COUNTIF(总课表!$V:$Z,$A12&amp;AA$1)</f>
        <v>0</v>
      </c>
      <c r="AB12" s="2">
        <f>COUNTIF(总课表!$V:$Z,$A12&amp;AB$1)</f>
        <v>0</v>
      </c>
      <c r="AC12" s="2">
        <f>COUNTIF(总课表!$V:$Z,$A12&amp;AC$1)</f>
        <v>0</v>
      </c>
      <c r="AD12" s="2">
        <f>COUNTIF(总课表!$V:$Z,$A12&amp;AD$1)</f>
        <v>0</v>
      </c>
      <c r="AE12" s="2">
        <f>COUNTIF(总课表!$V:$Z,$A12&amp;AE$1)</f>
        <v>0</v>
      </c>
      <c r="AF12" s="2">
        <f>COUNTIF(总课表!$V:$Z,$A12&amp;AF$1)</f>
        <v>0</v>
      </c>
      <c r="AG12" s="2">
        <f>COUNTIF(总课表!$V:$Z,$A12&amp;AG$1)</f>
        <v>0</v>
      </c>
      <c r="AH12" s="2">
        <f>COUNTIF(总课表!$V:$Z,$A12&amp;AH$1)</f>
        <v>0</v>
      </c>
      <c r="AI12" s="2">
        <f>COUNTIF(总课表!$V:$Z,$A12&amp;AI$1)</f>
        <v>0</v>
      </c>
      <c r="AJ12" s="2">
        <f>COUNTIF(总课表!$V:$Z,$A12&amp;AJ$1)</f>
        <v>0</v>
      </c>
      <c r="AK12" s="2">
        <f>COUNTIF(总课表!$V:$Z,$A12&amp;AK$1)</f>
        <v>0</v>
      </c>
      <c r="AL12" s="2">
        <f>COUNTIF(总课表!$V:$Z,$A12&amp;AL$1)</f>
        <v>0</v>
      </c>
      <c r="AM12" s="2">
        <f>COUNTIF(总课表!$V:$Z,$A12&amp;AM$1)</f>
        <v>0</v>
      </c>
      <c r="AN12" s="2">
        <f>COUNTIF(总课表!$V:$Z,$A12&amp;AN$1)</f>
        <v>0</v>
      </c>
      <c r="AO12" s="2">
        <f>COUNTIF(总课表!$V:$Z,$A12&amp;AO$1)</f>
        <v>0</v>
      </c>
      <c r="AP12" s="2">
        <f>COUNTIF(总课表!$V:$Z,$A12&amp;AP$1)</f>
        <v>0</v>
      </c>
      <c r="AQ12" s="2">
        <f>COUNTIF(总课表!$V:$Z,$A12&amp;AQ$1)</f>
        <v>0</v>
      </c>
      <c r="AR12" s="2">
        <f>COUNTIF(总课表!$V:$Z,$A12&amp;AR$1)</f>
        <v>0</v>
      </c>
      <c r="AS12" s="2">
        <f>COUNTIF(总课表!$V:$Z,$A12&amp;AS$1)</f>
        <v>0</v>
      </c>
      <c r="AT12" s="2">
        <f>COUNTIF(总课表!$V:$Z,$A12&amp;AT$1)</f>
        <v>0</v>
      </c>
      <c r="AU12" s="2">
        <f>COUNTIF(总课表!$V:$Z,$A12&amp;AU$1)</f>
        <v>0</v>
      </c>
      <c r="AV12" s="2">
        <f>COUNTIF(总课表!$V:$Z,$A12&amp;AV$1)</f>
        <v>0</v>
      </c>
      <c r="AW12" s="2">
        <f>COUNTIF(总课表!$V:$Z,$A12&amp;AW$1)</f>
        <v>0</v>
      </c>
      <c r="AX12" s="2">
        <f>COUNTIF(总课表!$V:$Z,$A12&amp;AX$1)</f>
        <v>0</v>
      </c>
      <c r="AY12" s="2">
        <f>COUNTIF(总课表!$V:$Z,$A12&amp;AY$1)</f>
        <v>0</v>
      </c>
      <c r="AZ12" s="2">
        <f>COUNTIF(总课表!$V:$Z,$A12&amp;AZ$1)</f>
        <v>0</v>
      </c>
      <c r="BA12" s="2">
        <f>COUNTIF(总课表!$V:$Z,$A12&amp;BA$1)</f>
        <v>0</v>
      </c>
      <c r="BB12" s="2">
        <f>COUNTIF(总课表!$V:$Z,$A12&amp;BB$1)</f>
        <v>0</v>
      </c>
      <c r="BC12" s="2">
        <f>COUNTIF(总课表!$V:$Z,$A12&amp;BC$1)</f>
        <v>0</v>
      </c>
      <c r="BD12" s="2">
        <f>COUNTIF(总课表!$V:$Z,$A12&amp;BD$1)</f>
        <v>0</v>
      </c>
      <c r="BE12" s="2">
        <f>COUNTIF(总课表!$V:$Z,$A12&amp;BE$1)</f>
        <v>0</v>
      </c>
      <c r="BF12" s="2">
        <f t="shared" si="0"/>
        <v>0</v>
      </c>
    </row>
    <row r="13" spans="1:58">
      <c r="A13" s="34" t="s">
        <v>345</v>
      </c>
      <c r="B13" s="6" t="s">
        <v>267</v>
      </c>
      <c r="C13" s="31" t="str">
        <f>IF(COUNTIF(任课!$F:$F,教师!$A13)=1,"班级","")</f>
        <v/>
      </c>
      <c r="D13" s="32" t="str">
        <f ca="1">IF(COUNTIF(INDIRECT(D$2),教师!$A13)&lt;&gt;0,COUNTIF(INDIRECT(D$2),教师!$A13),"")</f>
        <v/>
      </c>
      <c r="E13" s="32" t="str">
        <f ca="1">IF(COUNTIF(INDIRECT(E$2),教师!$A13)&lt;&gt;0,COUNTIF(INDIRECT(E$2),教师!$A13),"")</f>
        <v/>
      </c>
      <c r="F13" s="32" t="str">
        <f ca="1">IF(COUNTIF(INDIRECT(F$2),教师!$A13)&lt;&gt;0,COUNTIF(INDIRECT(F$2),教师!$A13),"")</f>
        <v/>
      </c>
      <c r="G13" s="33"/>
      <c r="H13" s="2">
        <f>COUNTIF(总课表!$V:$Z,$A13&amp;H$1)</f>
        <v>0</v>
      </c>
      <c r="I13" s="2">
        <f>COUNTIF(总课表!$V:$Z,$A13&amp;I$1)</f>
        <v>0</v>
      </c>
      <c r="J13" s="2">
        <f>COUNTIF(总课表!$V:$Z,$A13&amp;J$1)</f>
        <v>0</v>
      </c>
      <c r="K13" s="2">
        <f>COUNTIF(总课表!$V:$Z,$A13&amp;K$1)</f>
        <v>0</v>
      </c>
      <c r="L13" s="2">
        <f>COUNTIF(总课表!$V:$Z,$A13&amp;L$1)</f>
        <v>0</v>
      </c>
      <c r="M13" s="2">
        <f>COUNTIF(总课表!$V:$Z,$A13&amp;M$1)</f>
        <v>0</v>
      </c>
      <c r="N13" s="2">
        <f>COUNTIF(总课表!$V:$Z,$A13&amp;N$1)</f>
        <v>0</v>
      </c>
      <c r="O13" s="2">
        <f>COUNTIF(总课表!$V:$Z,$A13&amp;O$1)</f>
        <v>0</v>
      </c>
      <c r="P13" s="2">
        <f>COUNTIF(总课表!$V:$Z,$A13&amp;P$1)</f>
        <v>0</v>
      </c>
      <c r="Q13" s="2">
        <f>COUNTIF(总课表!$V:$Z,$A13&amp;Q$1)</f>
        <v>0</v>
      </c>
      <c r="R13" s="2">
        <f>COUNTIF(总课表!$V:$Z,$A13&amp;R$1)</f>
        <v>0</v>
      </c>
      <c r="S13" s="2">
        <f>COUNTIF(总课表!$V:$Z,$A13&amp;S$1)</f>
        <v>0</v>
      </c>
      <c r="T13" s="2">
        <f>COUNTIF(总课表!$V:$Z,$A13&amp;T$1)</f>
        <v>0</v>
      </c>
      <c r="U13" s="2">
        <f>COUNTIF(总课表!$V:$Z,$A13&amp;U$1)</f>
        <v>0</v>
      </c>
      <c r="V13" s="2">
        <f>COUNTIF(总课表!$V:$Z,$A13&amp;V$1)</f>
        <v>0</v>
      </c>
      <c r="W13" s="2">
        <f>COUNTIF(总课表!$V:$Z,$A13&amp;W$1)</f>
        <v>0</v>
      </c>
      <c r="X13" s="2">
        <f>COUNTIF(总课表!$V:$Z,$A13&amp;X$1)</f>
        <v>0</v>
      </c>
      <c r="Y13" s="2">
        <f>COUNTIF(总课表!$V:$Z,$A13&amp;Y$1)</f>
        <v>0</v>
      </c>
      <c r="Z13" s="2">
        <f>COUNTIF(总课表!$V:$Z,$A13&amp;Z$1)</f>
        <v>0</v>
      </c>
      <c r="AA13" s="2">
        <f>COUNTIF(总课表!$V:$Z,$A13&amp;AA$1)</f>
        <v>0</v>
      </c>
      <c r="AB13" s="2">
        <f>COUNTIF(总课表!$V:$Z,$A13&amp;AB$1)</f>
        <v>0</v>
      </c>
      <c r="AC13" s="2">
        <f>COUNTIF(总课表!$V:$Z,$A13&amp;AC$1)</f>
        <v>0</v>
      </c>
      <c r="AD13" s="2">
        <f>COUNTIF(总课表!$V:$Z,$A13&amp;AD$1)</f>
        <v>0</v>
      </c>
      <c r="AE13" s="2">
        <f>COUNTIF(总课表!$V:$Z,$A13&amp;AE$1)</f>
        <v>0</v>
      </c>
      <c r="AF13" s="2">
        <f>COUNTIF(总课表!$V:$Z,$A13&amp;AF$1)</f>
        <v>0</v>
      </c>
      <c r="AG13" s="2">
        <f>COUNTIF(总课表!$V:$Z,$A13&amp;AG$1)</f>
        <v>0</v>
      </c>
      <c r="AH13" s="2">
        <f>COUNTIF(总课表!$V:$Z,$A13&amp;AH$1)</f>
        <v>0</v>
      </c>
      <c r="AI13" s="2">
        <f>COUNTIF(总课表!$V:$Z,$A13&amp;AI$1)</f>
        <v>0</v>
      </c>
      <c r="AJ13" s="2">
        <f>COUNTIF(总课表!$V:$Z,$A13&amp;AJ$1)</f>
        <v>0</v>
      </c>
      <c r="AK13" s="2">
        <f>COUNTIF(总课表!$V:$Z,$A13&amp;AK$1)</f>
        <v>0</v>
      </c>
      <c r="AL13" s="2">
        <f>COUNTIF(总课表!$V:$Z,$A13&amp;AL$1)</f>
        <v>0</v>
      </c>
      <c r="AM13" s="2">
        <f>COUNTIF(总课表!$V:$Z,$A13&amp;AM$1)</f>
        <v>0</v>
      </c>
      <c r="AN13" s="2">
        <f>COUNTIF(总课表!$V:$Z,$A13&amp;AN$1)</f>
        <v>0</v>
      </c>
      <c r="AO13" s="2">
        <f>COUNTIF(总课表!$V:$Z,$A13&amp;AO$1)</f>
        <v>0</v>
      </c>
      <c r="AP13" s="2">
        <f>COUNTIF(总课表!$V:$Z,$A13&amp;AP$1)</f>
        <v>0</v>
      </c>
      <c r="AQ13" s="2">
        <f>COUNTIF(总课表!$V:$Z,$A13&amp;AQ$1)</f>
        <v>0</v>
      </c>
      <c r="AR13" s="2">
        <f>COUNTIF(总课表!$V:$Z,$A13&amp;AR$1)</f>
        <v>0</v>
      </c>
      <c r="AS13" s="2">
        <f>COUNTIF(总课表!$V:$Z,$A13&amp;AS$1)</f>
        <v>0</v>
      </c>
      <c r="AT13" s="2">
        <f>COUNTIF(总课表!$V:$Z,$A13&amp;AT$1)</f>
        <v>0</v>
      </c>
      <c r="AU13" s="2">
        <f>COUNTIF(总课表!$V:$Z,$A13&amp;AU$1)</f>
        <v>0</v>
      </c>
      <c r="AV13" s="2">
        <f>COUNTIF(总课表!$V:$Z,$A13&amp;AV$1)</f>
        <v>0</v>
      </c>
      <c r="AW13" s="2">
        <f>COUNTIF(总课表!$V:$Z,$A13&amp;AW$1)</f>
        <v>0</v>
      </c>
      <c r="AX13" s="2">
        <f>COUNTIF(总课表!$V:$Z,$A13&amp;AX$1)</f>
        <v>0</v>
      </c>
      <c r="AY13" s="2">
        <f>COUNTIF(总课表!$V:$Z,$A13&amp;AY$1)</f>
        <v>0</v>
      </c>
      <c r="AZ13" s="2">
        <f>COUNTIF(总课表!$V:$Z,$A13&amp;AZ$1)</f>
        <v>0</v>
      </c>
      <c r="BA13" s="2">
        <f>COUNTIF(总课表!$V:$Z,$A13&amp;BA$1)</f>
        <v>0</v>
      </c>
      <c r="BB13" s="2">
        <f>COUNTIF(总课表!$V:$Z,$A13&amp;BB$1)</f>
        <v>0</v>
      </c>
      <c r="BC13" s="2">
        <f>COUNTIF(总课表!$V:$Z,$A13&amp;BC$1)</f>
        <v>0</v>
      </c>
      <c r="BD13" s="2">
        <f>COUNTIF(总课表!$V:$Z,$A13&amp;BD$1)</f>
        <v>0</v>
      </c>
      <c r="BE13" s="2">
        <f>COUNTIF(总课表!$V:$Z,$A13&amp;BE$1)</f>
        <v>0</v>
      </c>
      <c r="BF13" s="2">
        <f t="shared" si="0"/>
        <v>0</v>
      </c>
    </row>
    <row r="14" spans="1:58">
      <c r="A14" s="34" t="s">
        <v>63</v>
      </c>
      <c r="B14" s="6" t="s">
        <v>267</v>
      </c>
      <c r="C14" s="31" t="str">
        <f>IF(COUNTIF(任课!$F:$F,教师!$A14)=1,"班级","")</f>
        <v>班级</v>
      </c>
      <c r="D14" s="32">
        <f ca="1">IF(COUNTIF(INDIRECT(D$2),教师!$A14)&lt;&gt;0,COUNTIF(INDIRECT(D$2),教师!$A14),"")</f>
        <v>1</v>
      </c>
      <c r="E14" s="32" t="str">
        <f ca="1">IF(COUNTIF(INDIRECT(E$2),教师!$A14)&lt;&gt;0,COUNTIF(INDIRECT(E$2),教师!$A14),"")</f>
        <v/>
      </c>
      <c r="F14" s="32" t="str">
        <f ca="1">IF(COUNTIF(INDIRECT(F$2),教师!$A14)&lt;&gt;0,COUNTIF(INDIRECT(F$2),教师!$A14),"")</f>
        <v/>
      </c>
      <c r="G14" s="33"/>
      <c r="H14" s="2">
        <f>COUNTIF(总课表!$V:$Z,$A14&amp;H$1)</f>
        <v>0</v>
      </c>
      <c r="I14" s="2">
        <f>COUNTIF(总课表!$V:$Z,$A14&amp;I$1)</f>
        <v>0</v>
      </c>
      <c r="J14" s="2">
        <f>COUNTIF(总课表!$V:$Z,$A14&amp;J$1)</f>
        <v>0</v>
      </c>
      <c r="K14" s="2">
        <f>COUNTIF(总课表!$V:$Z,$A14&amp;K$1)</f>
        <v>1</v>
      </c>
      <c r="L14" s="2">
        <f>COUNTIF(总课表!$V:$Z,$A14&amp;L$1)</f>
        <v>0</v>
      </c>
      <c r="M14" s="2">
        <f>COUNTIF(总课表!$V:$Z,$A14&amp;M$1)</f>
        <v>0</v>
      </c>
      <c r="N14" s="2">
        <f>COUNTIF(总课表!$V:$Z,$A14&amp;N$1)</f>
        <v>0</v>
      </c>
      <c r="O14" s="2">
        <f>COUNTIF(总课表!$V:$Z,$A14&amp;O$1)</f>
        <v>0</v>
      </c>
      <c r="P14" s="2">
        <f>COUNTIF(总课表!$V:$Z,$A14&amp;P$1)</f>
        <v>1</v>
      </c>
      <c r="Q14" s="2">
        <f>COUNTIF(总课表!$V:$Z,$A14&amp;Q$1)</f>
        <v>0</v>
      </c>
      <c r="R14" s="2">
        <f>COUNTIF(总课表!$V:$Z,$A14&amp;R$1)</f>
        <v>0</v>
      </c>
      <c r="S14" s="2">
        <f>COUNTIF(总课表!$V:$Z,$A14&amp;S$1)</f>
        <v>0</v>
      </c>
      <c r="T14" s="2">
        <f>COUNTIF(总课表!$V:$Z,$A14&amp;T$1)</f>
        <v>0</v>
      </c>
      <c r="U14" s="2">
        <f>COUNTIF(总课表!$V:$Z,$A14&amp;U$1)</f>
        <v>0</v>
      </c>
      <c r="V14" s="2">
        <f>COUNTIF(总课表!$V:$Z,$A14&amp;V$1)</f>
        <v>0</v>
      </c>
      <c r="W14" s="2">
        <f>COUNTIF(总课表!$V:$Z,$A14&amp;W$1)</f>
        <v>1</v>
      </c>
      <c r="X14" s="2">
        <f>COUNTIF(总课表!$V:$Z,$A14&amp;X$1)</f>
        <v>0</v>
      </c>
      <c r="Y14" s="2">
        <f>COUNTIF(总课表!$V:$Z,$A14&amp;Y$1)</f>
        <v>0</v>
      </c>
      <c r="Z14" s="2">
        <f>COUNTIF(总课表!$V:$Z,$A14&amp;Z$1)</f>
        <v>0</v>
      </c>
      <c r="AA14" s="2">
        <f>COUNTIF(总课表!$V:$Z,$A14&amp;AA$1)</f>
        <v>0</v>
      </c>
      <c r="AB14" s="2">
        <f>COUNTIF(总课表!$V:$Z,$A14&amp;AB$1)</f>
        <v>1</v>
      </c>
      <c r="AC14" s="2">
        <f>COUNTIF(总课表!$V:$Z,$A14&amp;AC$1)</f>
        <v>1</v>
      </c>
      <c r="AD14" s="2">
        <f>COUNTIF(总课表!$V:$Z,$A14&amp;AD$1)</f>
        <v>0</v>
      </c>
      <c r="AE14" s="2">
        <f>COUNTIF(总课表!$V:$Z,$A14&amp;AE$1)</f>
        <v>0</v>
      </c>
      <c r="AF14" s="2">
        <f>COUNTIF(总课表!$V:$Z,$A14&amp;AF$1)</f>
        <v>0</v>
      </c>
      <c r="AG14" s="2">
        <f>COUNTIF(总课表!$V:$Z,$A14&amp;AG$1)</f>
        <v>0</v>
      </c>
      <c r="AH14" s="2">
        <f>COUNTIF(总课表!$V:$Z,$A14&amp;AH$1)</f>
        <v>0</v>
      </c>
      <c r="AI14" s="2">
        <f>COUNTIF(总课表!$V:$Z,$A14&amp;AI$1)</f>
        <v>0</v>
      </c>
      <c r="AJ14" s="2">
        <f>COUNTIF(总课表!$V:$Z,$A14&amp;AJ$1)</f>
        <v>0</v>
      </c>
      <c r="AK14" s="2">
        <f>COUNTIF(总课表!$V:$Z,$A14&amp;AK$1)</f>
        <v>0</v>
      </c>
      <c r="AL14" s="2">
        <f>COUNTIF(总课表!$V:$Z,$A14&amp;AL$1)</f>
        <v>0</v>
      </c>
      <c r="AM14" s="2">
        <f>COUNTIF(总课表!$V:$Z,$A14&amp;AM$1)</f>
        <v>0</v>
      </c>
      <c r="AN14" s="2">
        <f>COUNTIF(总课表!$V:$Z,$A14&amp;AN$1)</f>
        <v>0</v>
      </c>
      <c r="AO14" s="2">
        <f>COUNTIF(总课表!$V:$Z,$A14&amp;AO$1)</f>
        <v>0</v>
      </c>
      <c r="AP14" s="2">
        <f>COUNTIF(总课表!$V:$Z,$A14&amp;AP$1)</f>
        <v>0</v>
      </c>
      <c r="AQ14" s="2">
        <f>COUNTIF(总课表!$V:$Z,$A14&amp;AQ$1)</f>
        <v>0</v>
      </c>
      <c r="AR14" s="2">
        <f>COUNTIF(总课表!$V:$Z,$A14&amp;AR$1)</f>
        <v>0</v>
      </c>
      <c r="AS14" s="2">
        <f>COUNTIF(总课表!$V:$Z,$A14&amp;AS$1)</f>
        <v>0</v>
      </c>
      <c r="AT14" s="2">
        <f>COUNTIF(总课表!$V:$Z,$A14&amp;AT$1)</f>
        <v>1</v>
      </c>
      <c r="AU14" s="2">
        <f>COUNTIF(总课表!$V:$Z,$A14&amp;AU$1)</f>
        <v>1</v>
      </c>
      <c r="AV14" s="2">
        <f>COUNTIF(总课表!$V:$Z,$A14&amp;AV$1)</f>
        <v>0</v>
      </c>
      <c r="AW14" s="2">
        <f>COUNTIF(总课表!$V:$Z,$A14&amp;AW$1)</f>
        <v>0</v>
      </c>
      <c r="AX14" s="2">
        <f>COUNTIF(总课表!$V:$Z,$A14&amp;AX$1)</f>
        <v>0</v>
      </c>
      <c r="AY14" s="2">
        <f>COUNTIF(总课表!$V:$Z,$A14&amp;AY$1)</f>
        <v>0</v>
      </c>
      <c r="AZ14" s="2">
        <f>COUNTIF(总课表!$V:$Z,$A14&amp;AZ$1)</f>
        <v>1</v>
      </c>
      <c r="BA14" s="2">
        <f>COUNTIF(总课表!$V:$Z,$A14&amp;BA$1)</f>
        <v>0</v>
      </c>
      <c r="BB14" s="2">
        <f>COUNTIF(总课表!$V:$Z,$A14&amp;BB$1)</f>
        <v>0</v>
      </c>
      <c r="BC14" s="2">
        <f>COUNTIF(总课表!$V:$Z,$A14&amp;BC$1)</f>
        <v>0</v>
      </c>
      <c r="BD14" s="2">
        <f>COUNTIF(总课表!$V:$Z,$A14&amp;BD$1)</f>
        <v>0</v>
      </c>
      <c r="BE14" s="2">
        <f>COUNTIF(总课表!$V:$Z,$A14&amp;BE$1)</f>
        <v>0</v>
      </c>
      <c r="BF14" s="2">
        <f t="shared" si="0"/>
        <v>8</v>
      </c>
    </row>
    <row r="15" spans="1:58">
      <c r="A15" s="34" t="s">
        <v>198</v>
      </c>
      <c r="B15" s="6" t="s">
        <v>267</v>
      </c>
      <c r="C15" s="31" t="str">
        <f>IF(COUNTIF(任课!$F:$F,教师!$A15)=1,"班级","")</f>
        <v/>
      </c>
      <c r="D15" s="32" t="str">
        <f ca="1">IF(COUNTIF(INDIRECT(D$2),教师!$A15)&lt;&gt;0,COUNTIF(INDIRECT(D$2),教师!$A15),"")</f>
        <v/>
      </c>
      <c r="E15" s="32" t="str">
        <f ca="1">IF(COUNTIF(INDIRECT(E$2),教师!$A15)&lt;&gt;0,COUNTIF(INDIRECT(E$2),教师!$A15),"")</f>
        <v/>
      </c>
      <c r="F15" s="32">
        <f ca="1">IF(COUNTIF(INDIRECT(F$2),教师!$A15)&lt;&gt;0,COUNTIF(INDIRECT(F$2),教师!$A15),"")</f>
        <v>1</v>
      </c>
      <c r="G15" s="33"/>
      <c r="H15" s="2">
        <f>COUNTIF(总课表!$V:$Z,$A15&amp;H$1)</f>
        <v>0</v>
      </c>
      <c r="I15" s="2">
        <f>COUNTIF(总课表!$V:$Z,$A15&amp;I$1)</f>
        <v>0</v>
      </c>
      <c r="J15" s="2">
        <f>COUNTIF(总课表!$V:$Z,$A15&amp;J$1)</f>
        <v>0</v>
      </c>
      <c r="K15" s="2">
        <f>COUNTIF(总课表!$V:$Z,$A15&amp;K$1)</f>
        <v>0</v>
      </c>
      <c r="L15" s="2">
        <f>COUNTIF(总课表!$V:$Z,$A15&amp;L$1)</f>
        <v>0</v>
      </c>
      <c r="M15" s="2">
        <f>COUNTIF(总课表!$V:$Z,$A15&amp;M$1)</f>
        <v>0</v>
      </c>
      <c r="N15" s="2">
        <f>COUNTIF(总课表!$V:$Z,$A15&amp;N$1)</f>
        <v>0</v>
      </c>
      <c r="O15" s="2">
        <f>COUNTIF(总课表!$V:$Z,$A15&amp;O$1)</f>
        <v>0</v>
      </c>
      <c r="P15" s="2">
        <f>COUNTIF(总课表!$V:$Z,$A15&amp;P$1)</f>
        <v>0</v>
      </c>
      <c r="Q15" s="2">
        <f>COUNTIF(总课表!$V:$Z,$A15&amp;Q$1)</f>
        <v>0</v>
      </c>
      <c r="R15" s="2">
        <f>COUNTIF(总课表!$V:$Z,$A15&amp;R$1)</f>
        <v>0</v>
      </c>
      <c r="S15" s="2">
        <f>COUNTIF(总课表!$V:$Z,$A15&amp;S$1)</f>
        <v>0</v>
      </c>
      <c r="T15" s="2">
        <f>COUNTIF(总课表!$V:$Z,$A15&amp;T$1)</f>
        <v>0</v>
      </c>
      <c r="U15" s="2">
        <f>COUNTIF(总课表!$V:$Z,$A15&amp;U$1)</f>
        <v>0</v>
      </c>
      <c r="V15" s="2">
        <f>COUNTIF(总课表!$V:$Z,$A15&amp;V$1)</f>
        <v>0</v>
      </c>
      <c r="W15" s="2">
        <f>COUNTIF(总课表!$V:$Z,$A15&amp;W$1)</f>
        <v>0</v>
      </c>
      <c r="X15" s="2">
        <f>COUNTIF(总课表!$V:$Z,$A15&amp;X$1)</f>
        <v>0</v>
      </c>
      <c r="Y15" s="2">
        <f>COUNTIF(总课表!$V:$Z,$A15&amp;Y$1)</f>
        <v>0</v>
      </c>
      <c r="Z15" s="2">
        <f>COUNTIF(总课表!$V:$Z,$A15&amp;Z$1)</f>
        <v>0</v>
      </c>
      <c r="AA15" s="2">
        <f>COUNTIF(总课表!$V:$Z,$A15&amp;AA$1)</f>
        <v>0</v>
      </c>
      <c r="AB15" s="2">
        <f>COUNTIF(总课表!$V:$Z,$A15&amp;AB$1)</f>
        <v>0</v>
      </c>
      <c r="AC15" s="2">
        <f>COUNTIF(总课表!$V:$Z,$A15&amp;AC$1)</f>
        <v>0</v>
      </c>
      <c r="AD15" s="2">
        <f>COUNTIF(总课表!$V:$Z,$A15&amp;AD$1)</f>
        <v>0</v>
      </c>
      <c r="AE15" s="2">
        <f>COUNTIF(总课表!$V:$Z,$A15&amp;AE$1)</f>
        <v>0</v>
      </c>
      <c r="AF15" s="2">
        <f>COUNTIF(总课表!$V:$Z,$A15&amp;AF$1)</f>
        <v>0</v>
      </c>
      <c r="AG15" s="2">
        <f>COUNTIF(总课表!$V:$Z,$A15&amp;AG$1)</f>
        <v>0</v>
      </c>
      <c r="AH15" s="2">
        <f>COUNTIF(总课表!$V:$Z,$A15&amp;AH$1)</f>
        <v>0</v>
      </c>
      <c r="AI15" s="2">
        <f>COUNTIF(总课表!$V:$Z,$A15&amp;AI$1)</f>
        <v>0</v>
      </c>
      <c r="AJ15" s="2">
        <f>COUNTIF(总课表!$V:$Z,$A15&amp;AJ$1)</f>
        <v>0</v>
      </c>
      <c r="AK15" s="2">
        <f>COUNTIF(总课表!$V:$Z,$A15&amp;AK$1)</f>
        <v>0</v>
      </c>
      <c r="AL15" s="2">
        <f>COUNTIF(总课表!$V:$Z,$A15&amp;AL$1)</f>
        <v>0</v>
      </c>
      <c r="AM15" s="2">
        <f>COUNTIF(总课表!$V:$Z,$A15&amp;AM$1)</f>
        <v>0</v>
      </c>
      <c r="AN15" s="2">
        <f>COUNTIF(总课表!$V:$Z,$A15&amp;AN$1)</f>
        <v>0</v>
      </c>
      <c r="AO15" s="2">
        <f>COUNTIF(总课表!$V:$Z,$A15&amp;AO$1)</f>
        <v>0</v>
      </c>
      <c r="AP15" s="2">
        <f>COUNTIF(总课表!$V:$Z,$A15&amp;AP$1)</f>
        <v>0</v>
      </c>
      <c r="AQ15" s="2">
        <f>COUNTIF(总课表!$V:$Z,$A15&amp;AQ$1)</f>
        <v>0</v>
      </c>
      <c r="AR15" s="2">
        <f>COUNTIF(总课表!$V:$Z,$A15&amp;AR$1)</f>
        <v>0</v>
      </c>
      <c r="AS15" s="2">
        <f>COUNTIF(总课表!$V:$Z,$A15&amp;AS$1)</f>
        <v>0</v>
      </c>
      <c r="AT15" s="2">
        <f>COUNTIF(总课表!$V:$Z,$A15&amp;AT$1)</f>
        <v>0</v>
      </c>
      <c r="AU15" s="2">
        <f>COUNTIF(总课表!$V:$Z,$A15&amp;AU$1)</f>
        <v>0</v>
      </c>
      <c r="AV15" s="2">
        <f>COUNTIF(总课表!$V:$Z,$A15&amp;AV$1)</f>
        <v>0</v>
      </c>
      <c r="AW15" s="2">
        <f>COUNTIF(总课表!$V:$Z,$A15&amp;AW$1)</f>
        <v>0</v>
      </c>
      <c r="AX15" s="2">
        <f>COUNTIF(总课表!$V:$Z,$A15&amp;AX$1)</f>
        <v>0</v>
      </c>
      <c r="AY15" s="2">
        <f>COUNTIF(总课表!$V:$Z,$A15&amp;AY$1)</f>
        <v>0</v>
      </c>
      <c r="AZ15" s="2">
        <f>COUNTIF(总课表!$V:$Z,$A15&amp;AZ$1)</f>
        <v>0</v>
      </c>
      <c r="BA15" s="2">
        <f>COUNTIF(总课表!$V:$Z,$A15&amp;BA$1)</f>
        <v>0</v>
      </c>
      <c r="BB15" s="2">
        <f>COUNTIF(总课表!$V:$Z,$A15&amp;BB$1)</f>
        <v>0</v>
      </c>
      <c r="BC15" s="2">
        <f>COUNTIF(总课表!$V:$Z,$A15&amp;BC$1)</f>
        <v>0</v>
      </c>
      <c r="BD15" s="2">
        <f>COUNTIF(总课表!$V:$Z,$A15&amp;BD$1)</f>
        <v>0</v>
      </c>
      <c r="BE15" s="2">
        <f>COUNTIF(总课表!$V:$Z,$A15&amp;BE$1)</f>
        <v>0</v>
      </c>
      <c r="BF15" s="2">
        <f t="shared" si="0"/>
        <v>0</v>
      </c>
    </row>
    <row r="16" spans="1:58">
      <c r="A16" s="34" t="s">
        <v>194</v>
      </c>
      <c r="B16" s="6" t="s">
        <v>267</v>
      </c>
      <c r="C16" s="31" t="str">
        <f>IF(COUNTIF(任课!$F:$F,教师!$A16)=1,"班级","")</f>
        <v/>
      </c>
      <c r="D16" s="32" t="str">
        <f ca="1">IF(COUNTIF(INDIRECT(D$2),教师!$A16)&lt;&gt;0,COUNTIF(INDIRECT(D$2),教师!$A16),"")</f>
        <v/>
      </c>
      <c r="E16" s="32" t="str">
        <f ca="1">IF(COUNTIF(INDIRECT(E$2),教师!$A16)&lt;&gt;0,COUNTIF(INDIRECT(E$2),教师!$A16),"")</f>
        <v/>
      </c>
      <c r="F16" s="32">
        <f ca="1">IF(COUNTIF(INDIRECT(F$2),教师!$A16)&lt;&gt;0,COUNTIF(INDIRECT(F$2),教师!$A16),"")</f>
        <v>1</v>
      </c>
      <c r="G16" s="33"/>
      <c r="H16" s="2">
        <f>COUNTIF(总课表!$V:$Z,$A16&amp;H$1)</f>
        <v>0</v>
      </c>
      <c r="I16" s="2">
        <f>COUNTIF(总课表!$V:$Z,$A16&amp;I$1)</f>
        <v>0</v>
      </c>
      <c r="J16" s="2">
        <f>COUNTIF(总课表!$V:$Z,$A16&amp;J$1)</f>
        <v>0</v>
      </c>
      <c r="K16" s="2">
        <f>COUNTIF(总课表!$V:$Z,$A16&amp;K$1)</f>
        <v>0</v>
      </c>
      <c r="L16" s="2">
        <f>COUNTIF(总课表!$V:$Z,$A16&amp;L$1)</f>
        <v>0</v>
      </c>
      <c r="M16" s="2">
        <f>COUNTIF(总课表!$V:$Z,$A16&amp;M$1)</f>
        <v>0</v>
      </c>
      <c r="N16" s="2">
        <f>COUNTIF(总课表!$V:$Z,$A16&amp;N$1)</f>
        <v>0</v>
      </c>
      <c r="O16" s="2">
        <f>COUNTIF(总课表!$V:$Z,$A16&amp;O$1)</f>
        <v>0</v>
      </c>
      <c r="P16" s="2">
        <f>COUNTIF(总课表!$V:$Z,$A16&amp;P$1)</f>
        <v>0</v>
      </c>
      <c r="Q16" s="2">
        <f>COUNTIF(总课表!$V:$Z,$A16&amp;Q$1)</f>
        <v>0</v>
      </c>
      <c r="R16" s="2">
        <f>COUNTIF(总课表!$V:$Z,$A16&amp;R$1)</f>
        <v>0</v>
      </c>
      <c r="S16" s="2">
        <f>COUNTIF(总课表!$V:$Z,$A16&amp;S$1)</f>
        <v>0</v>
      </c>
      <c r="T16" s="2">
        <f>COUNTIF(总课表!$V:$Z,$A16&amp;T$1)</f>
        <v>0</v>
      </c>
      <c r="U16" s="2">
        <f>COUNTIF(总课表!$V:$Z,$A16&amp;U$1)</f>
        <v>0</v>
      </c>
      <c r="V16" s="2">
        <f>COUNTIF(总课表!$V:$Z,$A16&amp;V$1)</f>
        <v>0</v>
      </c>
      <c r="W16" s="2">
        <f>COUNTIF(总课表!$V:$Z,$A16&amp;W$1)</f>
        <v>0</v>
      </c>
      <c r="X16" s="2">
        <f>COUNTIF(总课表!$V:$Z,$A16&amp;X$1)</f>
        <v>0</v>
      </c>
      <c r="Y16" s="2">
        <f>COUNTIF(总课表!$V:$Z,$A16&amp;Y$1)</f>
        <v>0</v>
      </c>
      <c r="Z16" s="2">
        <f>COUNTIF(总课表!$V:$Z,$A16&amp;Z$1)</f>
        <v>0</v>
      </c>
      <c r="AA16" s="2">
        <f>COUNTIF(总课表!$V:$Z,$A16&amp;AA$1)</f>
        <v>0</v>
      </c>
      <c r="AB16" s="2">
        <f>COUNTIF(总课表!$V:$Z,$A16&amp;AB$1)</f>
        <v>0</v>
      </c>
      <c r="AC16" s="2">
        <f>COUNTIF(总课表!$V:$Z,$A16&amp;AC$1)</f>
        <v>0</v>
      </c>
      <c r="AD16" s="2">
        <f>COUNTIF(总课表!$V:$Z,$A16&amp;AD$1)</f>
        <v>0</v>
      </c>
      <c r="AE16" s="2">
        <f>COUNTIF(总课表!$V:$Z,$A16&amp;AE$1)</f>
        <v>0</v>
      </c>
      <c r="AF16" s="2">
        <f>COUNTIF(总课表!$V:$Z,$A16&amp;AF$1)</f>
        <v>0</v>
      </c>
      <c r="AG16" s="2">
        <f>COUNTIF(总课表!$V:$Z,$A16&amp;AG$1)</f>
        <v>0</v>
      </c>
      <c r="AH16" s="2">
        <f>COUNTIF(总课表!$V:$Z,$A16&amp;AH$1)</f>
        <v>0</v>
      </c>
      <c r="AI16" s="2">
        <f>COUNTIF(总课表!$V:$Z,$A16&amp;AI$1)</f>
        <v>0</v>
      </c>
      <c r="AJ16" s="2">
        <f>COUNTIF(总课表!$V:$Z,$A16&amp;AJ$1)</f>
        <v>0</v>
      </c>
      <c r="AK16" s="2">
        <f>COUNTIF(总课表!$V:$Z,$A16&amp;AK$1)</f>
        <v>0</v>
      </c>
      <c r="AL16" s="2">
        <f>COUNTIF(总课表!$V:$Z,$A16&amp;AL$1)</f>
        <v>0</v>
      </c>
      <c r="AM16" s="2">
        <f>COUNTIF(总课表!$V:$Z,$A16&amp;AM$1)</f>
        <v>0</v>
      </c>
      <c r="AN16" s="2">
        <f>COUNTIF(总课表!$V:$Z,$A16&amp;AN$1)</f>
        <v>0</v>
      </c>
      <c r="AO16" s="2">
        <f>COUNTIF(总课表!$V:$Z,$A16&amp;AO$1)</f>
        <v>0</v>
      </c>
      <c r="AP16" s="2">
        <f>COUNTIF(总课表!$V:$Z,$A16&amp;AP$1)</f>
        <v>0</v>
      </c>
      <c r="AQ16" s="2">
        <f>COUNTIF(总课表!$V:$Z,$A16&amp;AQ$1)</f>
        <v>0</v>
      </c>
      <c r="AR16" s="2">
        <f>COUNTIF(总课表!$V:$Z,$A16&amp;AR$1)</f>
        <v>0</v>
      </c>
      <c r="AS16" s="2">
        <f>COUNTIF(总课表!$V:$Z,$A16&amp;AS$1)</f>
        <v>0</v>
      </c>
      <c r="AT16" s="2">
        <f>COUNTIF(总课表!$V:$Z,$A16&amp;AT$1)</f>
        <v>0</v>
      </c>
      <c r="AU16" s="2">
        <f>COUNTIF(总课表!$V:$Z,$A16&amp;AU$1)</f>
        <v>0</v>
      </c>
      <c r="AV16" s="2">
        <f>COUNTIF(总课表!$V:$Z,$A16&amp;AV$1)</f>
        <v>0</v>
      </c>
      <c r="AW16" s="2">
        <f>COUNTIF(总课表!$V:$Z,$A16&amp;AW$1)</f>
        <v>0</v>
      </c>
      <c r="AX16" s="2">
        <f>COUNTIF(总课表!$V:$Z,$A16&amp;AX$1)</f>
        <v>0</v>
      </c>
      <c r="AY16" s="2">
        <f>COUNTIF(总课表!$V:$Z,$A16&amp;AY$1)</f>
        <v>0</v>
      </c>
      <c r="AZ16" s="2">
        <f>COUNTIF(总课表!$V:$Z,$A16&amp;AZ$1)</f>
        <v>0</v>
      </c>
      <c r="BA16" s="2">
        <f>COUNTIF(总课表!$V:$Z,$A16&amp;BA$1)</f>
        <v>0</v>
      </c>
      <c r="BB16" s="2">
        <f>COUNTIF(总课表!$V:$Z,$A16&amp;BB$1)</f>
        <v>0</v>
      </c>
      <c r="BC16" s="2">
        <f>COUNTIF(总课表!$V:$Z,$A16&amp;BC$1)</f>
        <v>0</v>
      </c>
      <c r="BD16" s="2">
        <f>COUNTIF(总课表!$V:$Z,$A16&amp;BD$1)</f>
        <v>0</v>
      </c>
      <c r="BE16" s="2">
        <f>COUNTIF(总课表!$V:$Z,$A16&amp;BE$1)</f>
        <v>0</v>
      </c>
      <c r="BF16" s="2">
        <f t="shared" si="0"/>
        <v>0</v>
      </c>
    </row>
    <row r="17" spans="1:58">
      <c r="A17" s="34" t="s">
        <v>197</v>
      </c>
      <c r="B17" s="6" t="s">
        <v>267</v>
      </c>
      <c r="C17" s="31" t="str">
        <f>IF(COUNTIF(任课!$F:$F,教师!$A17)=1,"班级","")</f>
        <v/>
      </c>
      <c r="D17" s="32" t="str">
        <f ca="1">IF(COUNTIF(INDIRECT(D$2),教师!$A17)&lt;&gt;0,COUNTIF(INDIRECT(D$2),教师!$A17),"")</f>
        <v/>
      </c>
      <c r="E17" s="32" t="str">
        <f ca="1">IF(COUNTIF(INDIRECT(E$2),教师!$A17)&lt;&gt;0,COUNTIF(INDIRECT(E$2),教师!$A17),"")</f>
        <v/>
      </c>
      <c r="F17" s="32">
        <f ca="1">IF(COUNTIF(INDIRECT(F$2),教师!$A17)&lt;&gt;0,COUNTIF(INDIRECT(F$2),教师!$A17),"")</f>
        <v>1</v>
      </c>
      <c r="G17" s="33"/>
      <c r="H17" s="2">
        <f>COUNTIF(总课表!$V:$Z,$A17&amp;H$1)</f>
        <v>0</v>
      </c>
      <c r="I17" s="2">
        <f>COUNTIF(总课表!$V:$Z,$A17&amp;I$1)</f>
        <v>0</v>
      </c>
      <c r="J17" s="2">
        <f>COUNTIF(总课表!$V:$Z,$A17&amp;J$1)</f>
        <v>0</v>
      </c>
      <c r="K17" s="2">
        <f>COUNTIF(总课表!$V:$Z,$A17&amp;K$1)</f>
        <v>0</v>
      </c>
      <c r="L17" s="2">
        <f>COUNTIF(总课表!$V:$Z,$A17&amp;L$1)</f>
        <v>0</v>
      </c>
      <c r="M17" s="2">
        <f>COUNTIF(总课表!$V:$Z,$A17&amp;M$1)</f>
        <v>0</v>
      </c>
      <c r="N17" s="2">
        <f>COUNTIF(总课表!$V:$Z,$A17&amp;N$1)</f>
        <v>0</v>
      </c>
      <c r="O17" s="2">
        <f>COUNTIF(总课表!$V:$Z,$A17&amp;O$1)</f>
        <v>0</v>
      </c>
      <c r="P17" s="2">
        <f>COUNTIF(总课表!$V:$Z,$A17&amp;P$1)</f>
        <v>0</v>
      </c>
      <c r="Q17" s="2">
        <f>COUNTIF(总课表!$V:$Z,$A17&amp;Q$1)</f>
        <v>0</v>
      </c>
      <c r="R17" s="2">
        <f>COUNTIF(总课表!$V:$Z,$A17&amp;R$1)</f>
        <v>0</v>
      </c>
      <c r="S17" s="2">
        <f>COUNTIF(总课表!$V:$Z,$A17&amp;S$1)</f>
        <v>0</v>
      </c>
      <c r="T17" s="2">
        <f>COUNTIF(总课表!$V:$Z,$A17&amp;T$1)</f>
        <v>0</v>
      </c>
      <c r="U17" s="2">
        <f>COUNTIF(总课表!$V:$Z,$A17&amp;U$1)</f>
        <v>0</v>
      </c>
      <c r="V17" s="2">
        <f>COUNTIF(总课表!$V:$Z,$A17&amp;V$1)</f>
        <v>0</v>
      </c>
      <c r="W17" s="2">
        <f>COUNTIF(总课表!$V:$Z,$A17&amp;W$1)</f>
        <v>0</v>
      </c>
      <c r="X17" s="2">
        <f>COUNTIF(总课表!$V:$Z,$A17&amp;X$1)</f>
        <v>0</v>
      </c>
      <c r="Y17" s="2">
        <f>COUNTIF(总课表!$V:$Z,$A17&amp;Y$1)</f>
        <v>0</v>
      </c>
      <c r="Z17" s="2">
        <f>COUNTIF(总课表!$V:$Z,$A17&amp;Z$1)</f>
        <v>0</v>
      </c>
      <c r="AA17" s="2">
        <f>COUNTIF(总课表!$V:$Z,$A17&amp;AA$1)</f>
        <v>0</v>
      </c>
      <c r="AB17" s="2">
        <f>COUNTIF(总课表!$V:$Z,$A17&amp;AB$1)</f>
        <v>0</v>
      </c>
      <c r="AC17" s="2">
        <f>COUNTIF(总课表!$V:$Z,$A17&amp;AC$1)</f>
        <v>0</v>
      </c>
      <c r="AD17" s="2">
        <f>COUNTIF(总课表!$V:$Z,$A17&amp;AD$1)</f>
        <v>0</v>
      </c>
      <c r="AE17" s="2">
        <f>COUNTIF(总课表!$V:$Z,$A17&amp;AE$1)</f>
        <v>0</v>
      </c>
      <c r="AF17" s="2">
        <f>COUNTIF(总课表!$V:$Z,$A17&amp;AF$1)</f>
        <v>0</v>
      </c>
      <c r="AG17" s="2">
        <f>COUNTIF(总课表!$V:$Z,$A17&amp;AG$1)</f>
        <v>0</v>
      </c>
      <c r="AH17" s="2">
        <f>COUNTIF(总课表!$V:$Z,$A17&amp;AH$1)</f>
        <v>0</v>
      </c>
      <c r="AI17" s="2">
        <f>COUNTIF(总课表!$V:$Z,$A17&amp;AI$1)</f>
        <v>0</v>
      </c>
      <c r="AJ17" s="2">
        <f>COUNTIF(总课表!$V:$Z,$A17&amp;AJ$1)</f>
        <v>0</v>
      </c>
      <c r="AK17" s="2">
        <f>COUNTIF(总课表!$V:$Z,$A17&amp;AK$1)</f>
        <v>0</v>
      </c>
      <c r="AL17" s="2">
        <f>COUNTIF(总课表!$V:$Z,$A17&amp;AL$1)</f>
        <v>0</v>
      </c>
      <c r="AM17" s="2">
        <f>COUNTIF(总课表!$V:$Z,$A17&amp;AM$1)</f>
        <v>0</v>
      </c>
      <c r="AN17" s="2">
        <f>COUNTIF(总课表!$V:$Z,$A17&amp;AN$1)</f>
        <v>0</v>
      </c>
      <c r="AO17" s="2">
        <f>COUNTIF(总课表!$V:$Z,$A17&amp;AO$1)</f>
        <v>0</v>
      </c>
      <c r="AP17" s="2">
        <f>COUNTIF(总课表!$V:$Z,$A17&amp;AP$1)</f>
        <v>0</v>
      </c>
      <c r="AQ17" s="2">
        <f>COUNTIF(总课表!$V:$Z,$A17&amp;AQ$1)</f>
        <v>0</v>
      </c>
      <c r="AR17" s="2">
        <f>COUNTIF(总课表!$V:$Z,$A17&amp;AR$1)</f>
        <v>0</v>
      </c>
      <c r="AS17" s="2">
        <f>COUNTIF(总课表!$V:$Z,$A17&amp;AS$1)</f>
        <v>0</v>
      </c>
      <c r="AT17" s="2">
        <f>COUNTIF(总课表!$V:$Z,$A17&amp;AT$1)</f>
        <v>0</v>
      </c>
      <c r="AU17" s="2">
        <f>COUNTIF(总课表!$V:$Z,$A17&amp;AU$1)</f>
        <v>0</v>
      </c>
      <c r="AV17" s="2">
        <f>COUNTIF(总课表!$V:$Z,$A17&amp;AV$1)</f>
        <v>0</v>
      </c>
      <c r="AW17" s="2">
        <f>COUNTIF(总课表!$V:$Z,$A17&amp;AW$1)</f>
        <v>0</v>
      </c>
      <c r="AX17" s="2">
        <f>COUNTIF(总课表!$V:$Z,$A17&amp;AX$1)</f>
        <v>0</v>
      </c>
      <c r="AY17" s="2">
        <f>COUNTIF(总课表!$V:$Z,$A17&amp;AY$1)</f>
        <v>0</v>
      </c>
      <c r="AZ17" s="2">
        <f>COUNTIF(总课表!$V:$Z,$A17&amp;AZ$1)</f>
        <v>0</v>
      </c>
      <c r="BA17" s="2">
        <f>COUNTIF(总课表!$V:$Z,$A17&amp;BA$1)</f>
        <v>0</v>
      </c>
      <c r="BB17" s="2">
        <f>COUNTIF(总课表!$V:$Z,$A17&amp;BB$1)</f>
        <v>0</v>
      </c>
      <c r="BC17" s="2">
        <f>COUNTIF(总课表!$V:$Z,$A17&amp;BC$1)</f>
        <v>0</v>
      </c>
      <c r="BD17" s="2">
        <f>COUNTIF(总课表!$V:$Z,$A17&amp;BD$1)</f>
        <v>0</v>
      </c>
      <c r="BE17" s="2">
        <f>COUNTIF(总课表!$V:$Z,$A17&amp;BE$1)</f>
        <v>0</v>
      </c>
      <c r="BF17" s="2">
        <f t="shared" si="0"/>
        <v>0</v>
      </c>
    </row>
    <row r="18" spans="1:58">
      <c r="A18" s="34" t="s">
        <v>139</v>
      </c>
      <c r="B18" s="6" t="s">
        <v>267</v>
      </c>
      <c r="C18" s="31" t="str">
        <f>IF(COUNTIF(任课!$F:$F,教师!$A18)=1,"班级","")</f>
        <v>班级</v>
      </c>
      <c r="D18" s="32">
        <f ca="1">IF(COUNTIF(INDIRECT(D$2),教师!$A18)&lt;&gt;0,COUNTIF(INDIRECT(D$2),教师!$A18),"")</f>
        <v>1</v>
      </c>
      <c r="E18" s="32">
        <f ca="1">IF(COUNTIF(INDIRECT(E$2),教师!$A18)&lt;&gt;0,COUNTIF(INDIRECT(E$2),教师!$A18),"")</f>
        <v>1</v>
      </c>
      <c r="F18" s="32" t="str">
        <f ca="1">IF(COUNTIF(INDIRECT(F$2),教师!$A18)&lt;&gt;0,COUNTIF(INDIRECT(F$2),教师!$A18),"")</f>
        <v/>
      </c>
      <c r="G18" s="33"/>
      <c r="H18" s="2">
        <f>COUNTIF(总课表!$V:$Z,$A18&amp;H$1)</f>
        <v>0</v>
      </c>
      <c r="I18" s="2">
        <f>COUNTIF(总课表!$V:$Z,$A18&amp;I$1)</f>
        <v>0</v>
      </c>
      <c r="J18" s="2">
        <f>COUNTIF(总课表!$V:$Z,$A18&amp;J$1)</f>
        <v>0</v>
      </c>
      <c r="K18" s="2">
        <f>COUNTIF(总课表!$V:$Z,$A18&amp;K$1)</f>
        <v>1</v>
      </c>
      <c r="L18" s="2">
        <f>COUNTIF(总课表!$V:$Z,$A18&amp;L$1)</f>
        <v>1</v>
      </c>
      <c r="M18" s="2">
        <f>COUNTIF(总课表!$V:$Z,$A18&amp;M$1)</f>
        <v>0</v>
      </c>
      <c r="N18" s="2">
        <f>COUNTIF(总课表!$V:$Z,$A18&amp;N$1)</f>
        <v>0</v>
      </c>
      <c r="O18" s="2">
        <f>COUNTIF(总课表!$V:$Z,$A18&amp;O$1)</f>
        <v>0</v>
      </c>
      <c r="P18" s="2">
        <f>COUNTIF(总课表!$V:$Z,$A18&amp;P$1)</f>
        <v>0</v>
      </c>
      <c r="Q18" s="2">
        <f>COUNTIF(总课表!$V:$Z,$A18&amp;Q$1)</f>
        <v>0</v>
      </c>
      <c r="R18" s="2">
        <f>COUNTIF(总课表!$V:$Z,$A18&amp;R$1)</f>
        <v>0</v>
      </c>
      <c r="S18" s="2">
        <f>COUNTIF(总课表!$V:$Z,$A18&amp;S$1)</f>
        <v>1</v>
      </c>
      <c r="T18" s="2">
        <f>COUNTIF(总课表!$V:$Z,$A18&amp;T$1)</f>
        <v>1</v>
      </c>
      <c r="U18" s="2">
        <f>COUNTIF(总课表!$V:$Z,$A18&amp;U$1)</f>
        <v>0</v>
      </c>
      <c r="V18" s="2">
        <f>COUNTIF(总课表!$V:$Z,$A18&amp;V$1)</f>
        <v>0</v>
      </c>
      <c r="W18" s="2">
        <f>COUNTIF(总课表!$V:$Z,$A18&amp;W$1)</f>
        <v>0</v>
      </c>
      <c r="X18" s="2">
        <f>COUNTIF(总课表!$V:$Z,$A18&amp;X$1)</f>
        <v>0</v>
      </c>
      <c r="Y18" s="2">
        <f>COUNTIF(总课表!$V:$Z,$A18&amp;Y$1)</f>
        <v>0</v>
      </c>
      <c r="Z18" s="2">
        <f>COUNTIF(总课表!$V:$Z,$A18&amp;Z$1)</f>
        <v>0</v>
      </c>
      <c r="AA18" s="2">
        <f>COUNTIF(总课表!$V:$Z,$A18&amp;AA$1)</f>
        <v>0</v>
      </c>
      <c r="AB18" s="2">
        <f>COUNTIF(总课表!$V:$Z,$A18&amp;AB$1)</f>
        <v>0</v>
      </c>
      <c r="AC18" s="2">
        <f>COUNTIF(总课表!$V:$Z,$A18&amp;AC$1)</f>
        <v>0</v>
      </c>
      <c r="AD18" s="2">
        <f>COUNTIF(总课表!$V:$Z,$A18&amp;AD$1)</f>
        <v>0</v>
      </c>
      <c r="AE18" s="2">
        <f>COUNTIF(总课表!$V:$Z,$A18&amp;AE$1)</f>
        <v>0</v>
      </c>
      <c r="AF18" s="2">
        <f>COUNTIF(总课表!$V:$Z,$A18&amp;AF$1)</f>
        <v>0</v>
      </c>
      <c r="AG18" s="2">
        <f>COUNTIF(总课表!$V:$Z,$A18&amp;AG$1)</f>
        <v>1</v>
      </c>
      <c r="AH18" s="2">
        <f>COUNTIF(总课表!$V:$Z,$A18&amp;AH$1)</f>
        <v>1</v>
      </c>
      <c r="AI18" s="2">
        <f>COUNTIF(总课表!$V:$Z,$A18&amp;AI$1)</f>
        <v>0</v>
      </c>
      <c r="AJ18" s="2">
        <f>COUNTIF(总课表!$V:$Z,$A18&amp;AJ$1)</f>
        <v>0</v>
      </c>
      <c r="AK18" s="2">
        <f>COUNTIF(总课表!$V:$Z,$A18&amp;AK$1)</f>
        <v>0</v>
      </c>
      <c r="AL18" s="2">
        <f>COUNTIF(总课表!$V:$Z,$A18&amp;AL$1)</f>
        <v>0</v>
      </c>
      <c r="AM18" s="2">
        <f>COUNTIF(总课表!$V:$Z,$A18&amp;AM$1)</f>
        <v>0</v>
      </c>
      <c r="AN18" s="2">
        <f>COUNTIF(总课表!$V:$Z,$A18&amp;AN$1)</f>
        <v>0</v>
      </c>
      <c r="AO18" s="2">
        <f>COUNTIF(总课表!$V:$Z,$A18&amp;AO$1)</f>
        <v>0</v>
      </c>
      <c r="AP18" s="2">
        <f>COUNTIF(总课表!$V:$Z,$A18&amp;AP$1)</f>
        <v>0</v>
      </c>
      <c r="AQ18" s="2">
        <f>COUNTIF(总课表!$V:$Z,$A18&amp;AQ$1)</f>
        <v>0</v>
      </c>
      <c r="AR18" s="2">
        <f>COUNTIF(总课表!$V:$Z,$A18&amp;AR$1)</f>
        <v>0</v>
      </c>
      <c r="AS18" s="2">
        <f>COUNTIF(总课表!$V:$Z,$A18&amp;AS$1)</f>
        <v>1</v>
      </c>
      <c r="AT18" s="2">
        <f>COUNTIF(总课表!$V:$Z,$A18&amp;AT$1)</f>
        <v>1</v>
      </c>
      <c r="AU18" s="2">
        <f>COUNTIF(总课表!$V:$Z,$A18&amp;AU$1)</f>
        <v>0</v>
      </c>
      <c r="AV18" s="2">
        <f>COUNTIF(总课表!$V:$Z,$A18&amp;AV$1)</f>
        <v>1</v>
      </c>
      <c r="AW18" s="2">
        <f>COUNTIF(总课表!$V:$Z,$A18&amp;AW$1)</f>
        <v>1</v>
      </c>
      <c r="AX18" s="2">
        <f>COUNTIF(总课表!$V:$Z,$A18&amp;AX$1)</f>
        <v>0</v>
      </c>
      <c r="AY18" s="2">
        <f>COUNTIF(总课表!$V:$Z,$A18&amp;AY$1)</f>
        <v>0</v>
      </c>
      <c r="AZ18" s="2">
        <f>COUNTIF(总课表!$V:$Z,$A18&amp;AZ$1)</f>
        <v>0</v>
      </c>
      <c r="BA18" s="2">
        <f>COUNTIF(总课表!$V:$Z,$A18&amp;BA$1)</f>
        <v>0</v>
      </c>
      <c r="BB18" s="2">
        <f>COUNTIF(总课表!$V:$Z,$A18&amp;BB$1)</f>
        <v>0</v>
      </c>
      <c r="BC18" s="2">
        <f>COUNTIF(总课表!$V:$Z,$A18&amp;BC$1)</f>
        <v>0</v>
      </c>
      <c r="BD18" s="2">
        <f>COUNTIF(总课表!$V:$Z,$A18&amp;BD$1)</f>
        <v>0</v>
      </c>
      <c r="BE18" s="2">
        <f>COUNTIF(总课表!$V:$Z,$A18&amp;BE$1)</f>
        <v>0</v>
      </c>
      <c r="BF18" s="2">
        <f t="shared" si="0"/>
        <v>10</v>
      </c>
    </row>
    <row r="19" spans="1:58">
      <c r="A19" s="34" t="s">
        <v>189</v>
      </c>
      <c r="B19" s="6" t="s">
        <v>267</v>
      </c>
      <c r="C19" s="31" t="str">
        <f>IF(COUNTIF(任课!$F:$F,教师!$A19)=1,"班级","")</f>
        <v/>
      </c>
      <c r="D19" s="32" t="str">
        <f ca="1">IF(COUNTIF(INDIRECT(D$2),教师!$A19)&lt;&gt;0,COUNTIF(INDIRECT(D$2),教师!$A19),"")</f>
        <v/>
      </c>
      <c r="E19" s="32" t="str">
        <f ca="1">IF(COUNTIF(INDIRECT(E$2),教师!$A19)&lt;&gt;0,COUNTIF(INDIRECT(E$2),教师!$A19),"")</f>
        <v/>
      </c>
      <c r="F19" s="32">
        <f ca="1">IF(COUNTIF(INDIRECT(F$2),教师!$A19)&lt;&gt;0,COUNTIF(INDIRECT(F$2),教师!$A19),"")</f>
        <v>1</v>
      </c>
      <c r="G19" s="33"/>
      <c r="H19" s="2">
        <f>COUNTIF(总课表!$V:$Z,$A19&amp;H$1)</f>
        <v>0</v>
      </c>
      <c r="I19" s="2">
        <f>COUNTIF(总课表!$V:$Z,$A19&amp;I$1)</f>
        <v>0</v>
      </c>
      <c r="J19" s="2">
        <f>COUNTIF(总课表!$V:$Z,$A19&amp;J$1)</f>
        <v>0</v>
      </c>
      <c r="K19" s="2">
        <f>COUNTIF(总课表!$V:$Z,$A19&amp;K$1)</f>
        <v>0</v>
      </c>
      <c r="L19" s="2">
        <f>COUNTIF(总课表!$V:$Z,$A19&amp;L$1)</f>
        <v>0</v>
      </c>
      <c r="M19" s="2">
        <f>COUNTIF(总课表!$V:$Z,$A19&amp;M$1)</f>
        <v>0</v>
      </c>
      <c r="N19" s="2">
        <f>COUNTIF(总课表!$V:$Z,$A19&amp;N$1)</f>
        <v>0</v>
      </c>
      <c r="O19" s="2">
        <f>COUNTIF(总课表!$V:$Z,$A19&amp;O$1)</f>
        <v>0</v>
      </c>
      <c r="P19" s="2">
        <f>COUNTIF(总课表!$V:$Z,$A19&amp;P$1)</f>
        <v>0</v>
      </c>
      <c r="Q19" s="2">
        <f>COUNTIF(总课表!$V:$Z,$A19&amp;Q$1)</f>
        <v>0</v>
      </c>
      <c r="R19" s="2">
        <f>COUNTIF(总课表!$V:$Z,$A19&amp;R$1)</f>
        <v>0</v>
      </c>
      <c r="S19" s="2">
        <f>COUNTIF(总课表!$V:$Z,$A19&amp;S$1)</f>
        <v>0</v>
      </c>
      <c r="T19" s="2">
        <f>COUNTIF(总课表!$V:$Z,$A19&amp;T$1)</f>
        <v>0</v>
      </c>
      <c r="U19" s="2">
        <f>COUNTIF(总课表!$V:$Z,$A19&amp;U$1)</f>
        <v>0</v>
      </c>
      <c r="V19" s="2">
        <f>COUNTIF(总课表!$V:$Z,$A19&amp;V$1)</f>
        <v>0</v>
      </c>
      <c r="W19" s="2">
        <f>COUNTIF(总课表!$V:$Z,$A19&amp;W$1)</f>
        <v>0</v>
      </c>
      <c r="X19" s="2">
        <f>COUNTIF(总课表!$V:$Z,$A19&amp;X$1)</f>
        <v>0</v>
      </c>
      <c r="Y19" s="2">
        <f>COUNTIF(总课表!$V:$Z,$A19&amp;Y$1)</f>
        <v>0</v>
      </c>
      <c r="Z19" s="2">
        <f>COUNTIF(总课表!$V:$Z,$A19&amp;Z$1)</f>
        <v>0</v>
      </c>
      <c r="AA19" s="2">
        <f>COUNTIF(总课表!$V:$Z,$A19&amp;AA$1)</f>
        <v>0</v>
      </c>
      <c r="AB19" s="2">
        <f>COUNTIF(总课表!$V:$Z,$A19&amp;AB$1)</f>
        <v>0</v>
      </c>
      <c r="AC19" s="2">
        <f>COUNTIF(总课表!$V:$Z,$A19&amp;AC$1)</f>
        <v>0</v>
      </c>
      <c r="AD19" s="2">
        <f>COUNTIF(总课表!$V:$Z,$A19&amp;AD$1)</f>
        <v>0</v>
      </c>
      <c r="AE19" s="2">
        <f>COUNTIF(总课表!$V:$Z,$A19&amp;AE$1)</f>
        <v>0</v>
      </c>
      <c r="AF19" s="2">
        <f>COUNTIF(总课表!$V:$Z,$A19&amp;AF$1)</f>
        <v>0</v>
      </c>
      <c r="AG19" s="2">
        <f>COUNTIF(总课表!$V:$Z,$A19&amp;AG$1)</f>
        <v>0</v>
      </c>
      <c r="AH19" s="2">
        <f>COUNTIF(总课表!$V:$Z,$A19&amp;AH$1)</f>
        <v>0</v>
      </c>
      <c r="AI19" s="2">
        <f>COUNTIF(总课表!$V:$Z,$A19&amp;AI$1)</f>
        <v>0</v>
      </c>
      <c r="AJ19" s="2">
        <f>COUNTIF(总课表!$V:$Z,$A19&amp;AJ$1)</f>
        <v>0</v>
      </c>
      <c r="AK19" s="2">
        <f>COUNTIF(总课表!$V:$Z,$A19&amp;AK$1)</f>
        <v>0</v>
      </c>
      <c r="AL19" s="2">
        <f>COUNTIF(总课表!$V:$Z,$A19&amp;AL$1)</f>
        <v>0</v>
      </c>
      <c r="AM19" s="2">
        <f>COUNTIF(总课表!$V:$Z,$A19&amp;AM$1)</f>
        <v>0</v>
      </c>
      <c r="AN19" s="2">
        <f>COUNTIF(总课表!$V:$Z,$A19&amp;AN$1)</f>
        <v>0</v>
      </c>
      <c r="AO19" s="2">
        <f>COUNTIF(总课表!$V:$Z,$A19&amp;AO$1)</f>
        <v>0</v>
      </c>
      <c r="AP19" s="2">
        <f>COUNTIF(总课表!$V:$Z,$A19&amp;AP$1)</f>
        <v>0</v>
      </c>
      <c r="AQ19" s="2">
        <f>COUNTIF(总课表!$V:$Z,$A19&amp;AQ$1)</f>
        <v>0</v>
      </c>
      <c r="AR19" s="2">
        <f>COUNTIF(总课表!$V:$Z,$A19&amp;AR$1)</f>
        <v>0</v>
      </c>
      <c r="AS19" s="2">
        <f>COUNTIF(总课表!$V:$Z,$A19&amp;AS$1)</f>
        <v>0</v>
      </c>
      <c r="AT19" s="2">
        <f>COUNTIF(总课表!$V:$Z,$A19&amp;AT$1)</f>
        <v>0</v>
      </c>
      <c r="AU19" s="2">
        <f>COUNTIF(总课表!$V:$Z,$A19&amp;AU$1)</f>
        <v>0</v>
      </c>
      <c r="AV19" s="2">
        <f>COUNTIF(总课表!$V:$Z,$A19&amp;AV$1)</f>
        <v>0</v>
      </c>
      <c r="AW19" s="2">
        <f>COUNTIF(总课表!$V:$Z,$A19&amp;AW$1)</f>
        <v>0</v>
      </c>
      <c r="AX19" s="2">
        <f>COUNTIF(总课表!$V:$Z,$A19&amp;AX$1)</f>
        <v>0</v>
      </c>
      <c r="AY19" s="2">
        <f>COUNTIF(总课表!$V:$Z,$A19&amp;AY$1)</f>
        <v>0</v>
      </c>
      <c r="AZ19" s="2">
        <f>COUNTIF(总课表!$V:$Z,$A19&amp;AZ$1)</f>
        <v>0</v>
      </c>
      <c r="BA19" s="2">
        <f>COUNTIF(总课表!$V:$Z,$A19&amp;BA$1)</f>
        <v>0</v>
      </c>
      <c r="BB19" s="2">
        <f>COUNTIF(总课表!$V:$Z,$A19&amp;BB$1)</f>
        <v>0</v>
      </c>
      <c r="BC19" s="2">
        <f>COUNTIF(总课表!$V:$Z,$A19&amp;BC$1)</f>
        <v>0</v>
      </c>
      <c r="BD19" s="2">
        <f>COUNTIF(总课表!$V:$Z,$A19&amp;BD$1)</f>
        <v>0</v>
      </c>
      <c r="BE19" s="2">
        <f>COUNTIF(总课表!$V:$Z,$A19&amp;BE$1)</f>
        <v>0</v>
      </c>
      <c r="BF19" s="2">
        <f t="shared" si="0"/>
        <v>0</v>
      </c>
    </row>
    <row r="20" spans="1:58">
      <c r="A20" s="34" t="s">
        <v>146</v>
      </c>
      <c r="B20" s="6" t="s">
        <v>267</v>
      </c>
      <c r="C20" s="31" t="str">
        <f>IF(COUNTIF(任课!$F:$F,教师!$A20)=1,"班级","")</f>
        <v/>
      </c>
      <c r="D20" s="32" t="str">
        <f ca="1">IF(COUNTIF(INDIRECT(D$2),教师!$A20)&lt;&gt;0,COUNTIF(INDIRECT(D$2),教师!$A20),"")</f>
        <v/>
      </c>
      <c r="E20" s="32">
        <f ca="1">IF(COUNTIF(INDIRECT(E$2),教师!$A20)&lt;&gt;0,COUNTIF(INDIRECT(E$2),教师!$A20),"")</f>
        <v>1</v>
      </c>
      <c r="F20" s="32" t="str">
        <f ca="1">IF(COUNTIF(INDIRECT(F$2),教师!$A20)&lt;&gt;0,COUNTIF(INDIRECT(F$2),教师!$A20),"")</f>
        <v/>
      </c>
      <c r="G20" s="33"/>
      <c r="H20" s="2">
        <f>COUNTIF(总课表!$V:$Z,$A20&amp;H$1)</f>
        <v>0</v>
      </c>
      <c r="I20" s="2">
        <f>COUNTIF(总课表!$V:$Z,$A20&amp;I$1)</f>
        <v>0</v>
      </c>
      <c r="J20" s="2">
        <f>COUNTIF(总课表!$V:$Z,$A20&amp;J$1)</f>
        <v>0</v>
      </c>
      <c r="K20" s="2">
        <f>COUNTIF(总课表!$V:$Z,$A20&amp;K$1)</f>
        <v>0</v>
      </c>
      <c r="L20" s="2">
        <f>COUNTIF(总课表!$V:$Z,$A20&amp;L$1)</f>
        <v>1</v>
      </c>
      <c r="M20" s="2">
        <f>COUNTIF(总课表!$V:$Z,$A20&amp;M$1)</f>
        <v>0</v>
      </c>
      <c r="N20" s="2">
        <f>COUNTIF(总课表!$V:$Z,$A20&amp;N$1)</f>
        <v>1</v>
      </c>
      <c r="O20" s="2">
        <f>COUNTIF(总课表!$V:$Z,$A20&amp;O$1)</f>
        <v>0</v>
      </c>
      <c r="P20" s="2">
        <f>COUNTIF(总课表!$V:$Z,$A20&amp;P$1)</f>
        <v>0</v>
      </c>
      <c r="Q20" s="2">
        <f>COUNTIF(总课表!$V:$Z,$A20&amp;Q$1)</f>
        <v>0</v>
      </c>
      <c r="R20" s="2">
        <f>COUNTIF(总课表!$V:$Z,$A20&amp;R$1)</f>
        <v>0</v>
      </c>
      <c r="S20" s="2">
        <f>COUNTIF(总课表!$V:$Z,$A20&amp;S$1)</f>
        <v>0</v>
      </c>
      <c r="T20" s="2">
        <f>COUNTIF(总课表!$V:$Z,$A20&amp;T$1)</f>
        <v>1</v>
      </c>
      <c r="U20" s="2">
        <f>COUNTIF(总课表!$V:$Z,$A20&amp;U$1)</f>
        <v>0</v>
      </c>
      <c r="V20" s="2">
        <f>COUNTIF(总课表!$V:$Z,$A20&amp;V$1)</f>
        <v>0</v>
      </c>
      <c r="W20" s="2">
        <f>COUNTIF(总课表!$V:$Z,$A20&amp;W$1)</f>
        <v>0</v>
      </c>
      <c r="X20" s="2">
        <f>COUNTIF(总课表!$V:$Z,$A20&amp;X$1)</f>
        <v>0</v>
      </c>
      <c r="Y20" s="2">
        <f>COUNTIF(总课表!$V:$Z,$A20&amp;Y$1)</f>
        <v>1</v>
      </c>
      <c r="Z20" s="2">
        <f>COUNTIF(总课表!$V:$Z,$A20&amp;Z$1)</f>
        <v>0</v>
      </c>
      <c r="AA20" s="2">
        <f>COUNTIF(总课表!$V:$Z,$A20&amp;AA$1)</f>
        <v>0</v>
      </c>
      <c r="AB20" s="2">
        <f>COUNTIF(总课表!$V:$Z,$A20&amp;AB$1)</f>
        <v>0</v>
      </c>
      <c r="AC20" s="2">
        <f>COUNTIF(总课表!$V:$Z,$A20&amp;AC$1)</f>
        <v>0</v>
      </c>
      <c r="AD20" s="2">
        <f>COUNTIF(总课表!$V:$Z,$A20&amp;AD$1)</f>
        <v>0</v>
      </c>
      <c r="AE20" s="2">
        <f>COUNTIF(总课表!$V:$Z,$A20&amp;AE$1)</f>
        <v>0</v>
      </c>
      <c r="AF20" s="2">
        <f>COUNTIF(总课表!$V:$Z,$A20&amp;AF$1)</f>
        <v>0</v>
      </c>
      <c r="AG20" s="2">
        <f>COUNTIF(总课表!$V:$Z,$A20&amp;AG$1)</f>
        <v>0</v>
      </c>
      <c r="AH20" s="2">
        <f>COUNTIF(总课表!$V:$Z,$A20&amp;AH$1)</f>
        <v>0</v>
      </c>
      <c r="AI20" s="2">
        <f>COUNTIF(总课表!$V:$Z,$A20&amp;AI$1)</f>
        <v>0</v>
      </c>
      <c r="AJ20" s="2">
        <f>COUNTIF(总课表!$V:$Z,$A20&amp;AJ$1)</f>
        <v>1</v>
      </c>
      <c r="AK20" s="2">
        <f>COUNTIF(总课表!$V:$Z,$A20&amp;AK$1)</f>
        <v>1</v>
      </c>
      <c r="AL20" s="2">
        <f>COUNTIF(总课表!$V:$Z,$A20&amp;AL$1)</f>
        <v>1</v>
      </c>
      <c r="AM20" s="2">
        <f>COUNTIF(总课表!$V:$Z,$A20&amp;AM$1)</f>
        <v>1</v>
      </c>
      <c r="AN20" s="2">
        <f>COUNTIF(总课表!$V:$Z,$A20&amp;AN$1)</f>
        <v>0</v>
      </c>
      <c r="AO20" s="2">
        <f>COUNTIF(总课表!$V:$Z,$A20&amp;AO$1)</f>
        <v>0</v>
      </c>
      <c r="AP20" s="2">
        <f>COUNTIF(总课表!$V:$Z,$A20&amp;AP$1)</f>
        <v>0</v>
      </c>
      <c r="AQ20" s="2">
        <f>COUNTIF(总课表!$V:$Z,$A20&amp;AQ$1)</f>
        <v>0</v>
      </c>
      <c r="AR20" s="2">
        <f>COUNTIF(总课表!$V:$Z,$A20&amp;AR$1)</f>
        <v>0</v>
      </c>
      <c r="AS20" s="2">
        <f>COUNTIF(总课表!$V:$Z,$A20&amp;AS$1)</f>
        <v>0</v>
      </c>
      <c r="AT20" s="2">
        <f>COUNTIF(总课表!$V:$Z,$A20&amp;AT$1)</f>
        <v>0</v>
      </c>
      <c r="AU20" s="2">
        <f>COUNTIF(总课表!$V:$Z,$A20&amp;AU$1)</f>
        <v>0</v>
      </c>
      <c r="AV20" s="2">
        <f>COUNTIF(总课表!$V:$Z,$A20&amp;AV$1)</f>
        <v>0</v>
      </c>
      <c r="AW20" s="2">
        <f>COUNTIF(总课表!$V:$Z,$A20&amp;AW$1)</f>
        <v>1</v>
      </c>
      <c r="AX20" s="2">
        <f>COUNTIF(总课表!$V:$Z,$A20&amp;AX$1)</f>
        <v>1</v>
      </c>
      <c r="AY20" s="2">
        <f>COUNTIF(总课表!$V:$Z,$A20&amp;AY$1)</f>
        <v>0</v>
      </c>
      <c r="AZ20" s="2">
        <f>COUNTIF(总课表!$V:$Z,$A20&amp;AZ$1)</f>
        <v>0</v>
      </c>
      <c r="BA20" s="2">
        <f>COUNTIF(总课表!$V:$Z,$A20&amp;BA$1)</f>
        <v>0</v>
      </c>
      <c r="BB20" s="2">
        <f>COUNTIF(总课表!$V:$Z,$A20&amp;BB$1)</f>
        <v>0</v>
      </c>
      <c r="BC20" s="2">
        <f>COUNTIF(总课表!$V:$Z,$A20&amp;BC$1)</f>
        <v>0</v>
      </c>
      <c r="BD20" s="2">
        <f>COUNTIF(总课表!$V:$Z,$A20&amp;BD$1)</f>
        <v>0</v>
      </c>
      <c r="BE20" s="2">
        <f>COUNTIF(总课表!$V:$Z,$A20&amp;BE$1)</f>
        <v>0</v>
      </c>
      <c r="BF20" s="2">
        <f t="shared" si="0"/>
        <v>10</v>
      </c>
    </row>
    <row r="21" spans="1:58">
      <c r="A21" s="34" t="s">
        <v>61</v>
      </c>
      <c r="B21" s="6" t="s">
        <v>267</v>
      </c>
      <c r="C21" s="31" t="str">
        <f>IF(COUNTIF(任课!$F:$F,教师!$A21)=1,"班级","")</f>
        <v/>
      </c>
      <c r="D21" s="32">
        <f ca="1">IF(COUNTIF(INDIRECT(D$2),教师!$A21)&lt;&gt;0,COUNTIF(INDIRECT(D$2),教师!$A21),"")</f>
        <v>2</v>
      </c>
      <c r="E21" s="32" t="str">
        <f ca="1">IF(COUNTIF(INDIRECT(E$2),教师!$A21)&lt;&gt;0,COUNTIF(INDIRECT(E$2),教师!$A21),"")</f>
        <v/>
      </c>
      <c r="F21" s="32" t="str">
        <f ca="1">IF(COUNTIF(INDIRECT(F$2),教师!$A21)&lt;&gt;0,COUNTIF(INDIRECT(F$2),教师!$A21),"")</f>
        <v/>
      </c>
      <c r="G21" s="33"/>
    </row>
    <row r="22" spans="1:58">
      <c r="A22" s="34" t="s">
        <v>141</v>
      </c>
      <c r="B22" s="6" t="s">
        <v>267</v>
      </c>
      <c r="C22" s="31" t="str">
        <f>IF(COUNTIF(任课!$F:$F,教师!$A22)=1,"班级","")</f>
        <v/>
      </c>
      <c r="D22" s="32" t="str">
        <f ca="1">IF(COUNTIF(INDIRECT(D$2),教师!$A22)&lt;&gt;0,COUNTIF(INDIRECT(D$2),教师!$A22),"")</f>
        <v/>
      </c>
      <c r="E22" s="32">
        <f ca="1">IF(COUNTIF(INDIRECT(E$2),教师!$A22)&lt;&gt;0,COUNTIF(INDIRECT(E$2),教师!$A22),"")</f>
        <v>1</v>
      </c>
      <c r="F22" s="32" t="str">
        <f ca="1">IF(COUNTIF(INDIRECT(F$2),教师!$A22)&lt;&gt;0,COUNTIF(INDIRECT(F$2),教师!$A22),"")</f>
        <v/>
      </c>
      <c r="G22" s="33"/>
    </row>
    <row r="23" spans="1:58">
      <c r="A23" s="34" t="s">
        <v>346</v>
      </c>
      <c r="B23" s="6" t="s">
        <v>259</v>
      </c>
      <c r="C23" s="31" t="str">
        <f>IF(COUNTIF(任课!$F:$F,教师!$A23)=1,"班级","")</f>
        <v/>
      </c>
      <c r="D23" s="32">
        <f ca="1">IF(COUNTIF(INDIRECT(D$2),教师!$A23)&lt;&gt;0,COUNTIF(INDIRECT(D$2),教师!$A23),"")</f>
        <v>1</v>
      </c>
      <c r="E23" s="32" t="str">
        <f ca="1">IF(COUNTIF(INDIRECT(E$2),教师!$A23)&lt;&gt;0,COUNTIF(INDIRECT(E$2),教师!$A23),"")</f>
        <v/>
      </c>
      <c r="F23" s="32" t="str">
        <f ca="1">IF(COUNTIF(INDIRECT(F$2),教师!$A23)&lt;&gt;0,COUNTIF(INDIRECT(F$2),教师!$A23),"")</f>
        <v/>
      </c>
      <c r="G23" s="33"/>
    </row>
    <row r="24" spans="1:58">
      <c r="A24" s="34" t="s">
        <v>347</v>
      </c>
      <c r="B24" s="6" t="s">
        <v>259</v>
      </c>
      <c r="C24" s="31" t="str">
        <f>IF(COUNTIF(任课!$F:$F,教师!$A24)=1,"班级","")</f>
        <v/>
      </c>
      <c r="D24" s="32">
        <f ca="1">IF(COUNTIF(INDIRECT(D$2),教师!$A24)&lt;&gt;0,COUNTIF(INDIRECT(D$2),教师!$A24),"")</f>
        <v>1</v>
      </c>
      <c r="E24" s="32" t="str">
        <f ca="1">IF(COUNTIF(INDIRECT(E$2),教师!$A24)&lt;&gt;0,COUNTIF(INDIRECT(E$2),教师!$A24),"")</f>
        <v/>
      </c>
      <c r="F24" s="32" t="str">
        <f ca="1">IF(COUNTIF(INDIRECT(F$2),教师!$A24)&lt;&gt;0,COUNTIF(INDIRECT(F$2),教师!$A24),"")</f>
        <v/>
      </c>
      <c r="G24" s="33"/>
    </row>
    <row r="25" spans="1:58">
      <c r="A25" s="34" t="s">
        <v>203</v>
      </c>
      <c r="B25" s="6" t="s">
        <v>259</v>
      </c>
      <c r="C25" s="31" t="str">
        <f>IF(COUNTIF(任课!$F:$F,教师!$A25)=1,"班级","")</f>
        <v/>
      </c>
      <c r="D25" s="32" t="str">
        <f ca="1">IF(COUNTIF(INDIRECT(D$2),教师!$A25)&lt;&gt;0,COUNTIF(INDIRECT(D$2),教师!$A25),"")</f>
        <v/>
      </c>
      <c r="E25" s="32" t="str">
        <f ca="1">IF(COUNTIF(INDIRECT(E$2),教师!$A25)&lt;&gt;0,COUNTIF(INDIRECT(E$2),教师!$A25),"")</f>
        <v/>
      </c>
      <c r="F25" s="32">
        <f ca="1">IF(COUNTIF(INDIRECT(F$2),教师!$A25)&lt;&gt;0,COUNTIF(INDIRECT(F$2),教师!$A25),"")</f>
        <v>1</v>
      </c>
      <c r="G25" s="33"/>
    </row>
    <row r="26" spans="1:58">
      <c r="A26" s="34" t="s">
        <v>204</v>
      </c>
      <c r="B26" s="6" t="s">
        <v>259</v>
      </c>
      <c r="C26" s="31" t="str">
        <f>IF(COUNTIF(任课!$F:$F,教师!$A26)=1,"班级","")</f>
        <v/>
      </c>
      <c r="D26" s="32" t="str">
        <f ca="1">IF(COUNTIF(INDIRECT(D$2),教师!$A26)&lt;&gt;0,COUNTIF(INDIRECT(D$2),教师!$A26),"")</f>
        <v/>
      </c>
      <c r="E26" s="32" t="str">
        <f ca="1">IF(COUNTIF(INDIRECT(E$2),教师!$A26)&lt;&gt;0,COUNTIF(INDIRECT(E$2),教师!$A26),"")</f>
        <v/>
      </c>
      <c r="F26" s="32">
        <f ca="1">IF(COUNTIF(INDIRECT(F$2),教师!$A26)&lt;&gt;0,COUNTIF(INDIRECT(F$2),教师!$A26),"")</f>
        <v>1</v>
      </c>
      <c r="G26" s="33"/>
    </row>
    <row r="27" spans="1:58">
      <c r="A27" s="34" t="s">
        <v>206</v>
      </c>
      <c r="B27" s="6" t="s">
        <v>259</v>
      </c>
      <c r="C27" s="31" t="str">
        <f>IF(COUNTIF(任课!$F:$F,教师!$A27)=1,"班级","")</f>
        <v/>
      </c>
      <c r="D27" s="32" t="str">
        <f ca="1">IF(COUNTIF(INDIRECT(D$2),教师!$A27)&lt;&gt;0,COUNTIF(INDIRECT(D$2),教师!$A27),"")</f>
        <v/>
      </c>
      <c r="E27" s="32" t="str">
        <f ca="1">IF(COUNTIF(INDIRECT(E$2),教师!$A27)&lt;&gt;0,COUNTIF(INDIRECT(E$2),教师!$A27),"")</f>
        <v/>
      </c>
      <c r="F27" s="32">
        <f ca="1">IF(COUNTIF(INDIRECT(F$2),教师!$A27)&lt;&gt;0,COUNTIF(INDIRECT(F$2),教师!$A27),"")</f>
        <v>1</v>
      </c>
      <c r="G27" s="33"/>
    </row>
    <row r="28" spans="1:58">
      <c r="A28" s="34" t="s">
        <v>147</v>
      </c>
      <c r="B28" s="6" t="s">
        <v>259</v>
      </c>
      <c r="C28" s="31" t="str">
        <f>IF(COUNTIF(任课!$F:$F,教师!$A28)=1,"班级","")</f>
        <v/>
      </c>
      <c r="D28" s="32" t="str">
        <f ca="1">IF(COUNTIF(INDIRECT(D$2),教师!$A28)&lt;&gt;0,COUNTIF(INDIRECT(D$2),教师!$A28),"")</f>
        <v/>
      </c>
      <c r="E28" s="32">
        <f ca="1">IF(COUNTIF(INDIRECT(E$2),教师!$A28)&lt;&gt;0,COUNTIF(INDIRECT(E$2),教师!$A28),"")</f>
        <v>1</v>
      </c>
      <c r="F28" s="32" t="str">
        <f ca="1">IF(COUNTIF(INDIRECT(F$2),教师!$A28)&lt;&gt;0,COUNTIF(INDIRECT(F$2),教师!$A28),"")</f>
        <v/>
      </c>
      <c r="G28" s="33"/>
    </row>
    <row r="29" spans="1:58">
      <c r="A29" s="34" t="s">
        <v>149</v>
      </c>
      <c r="B29" s="6" t="s">
        <v>259</v>
      </c>
      <c r="C29" s="31" t="str">
        <f>IF(COUNTIF(任课!$F:$F,教师!$A29)=1,"班级","")</f>
        <v>班级</v>
      </c>
      <c r="D29" s="32" t="str">
        <f ca="1">IF(COUNTIF(INDIRECT(D$2),教师!$A29)&lt;&gt;0,COUNTIF(INDIRECT(D$2),教师!$A29),"")</f>
        <v/>
      </c>
      <c r="E29" s="32">
        <f ca="1">IF(COUNTIF(INDIRECT(E$2),教师!$A29)&lt;&gt;0,COUNTIF(INDIRECT(E$2),教师!$A29),"")</f>
        <v>1</v>
      </c>
      <c r="F29" s="32" t="str">
        <f ca="1">IF(COUNTIF(INDIRECT(F$2),教师!$A29)&lt;&gt;0,COUNTIF(INDIRECT(F$2),教师!$A29),"")</f>
        <v/>
      </c>
      <c r="G29" s="33"/>
    </row>
    <row r="30" spans="1:58">
      <c r="A30" s="34" t="s">
        <v>154</v>
      </c>
      <c r="B30" s="6" t="s">
        <v>259</v>
      </c>
      <c r="C30" s="31" t="str">
        <f>IF(COUNTIF(任课!$F:$F,教师!$A30)=1,"班级","")</f>
        <v>班级</v>
      </c>
      <c r="D30" s="32" t="str">
        <f ca="1">IF(COUNTIF(INDIRECT(D$2),教师!$A30)&lt;&gt;0,COUNTIF(INDIRECT(D$2),教师!$A30),"")</f>
        <v/>
      </c>
      <c r="E30" s="32">
        <f ca="1">IF(COUNTIF(INDIRECT(E$2),教师!$A30)&lt;&gt;0,COUNTIF(INDIRECT(E$2),教师!$A30),"")</f>
        <v>1</v>
      </c>
      <c r="F30" s="32" t="str">
        <f ca="1">IF(COUNTIF(INDIRECT(F$2),教师!$A30)&lt;&gt;0,COUNTIF(INDIRECT(F$2),教师!$A30),"")</f>
        <v/>
      </c>
      <c r="G30" s="33"/>
    </row>
    <row r="31" spans="1:58">
      <c r="A31" s="34" t="s">
        <v>70</v>
      </c>
      <c r="B31" s="6" t="s">
        <v>259</v>
      </c>
      <c r="C31" s="31" t="str">
        <f>IF(COUNTIF(任课!$F:$F,教师!$A31)=1,"班级","")</f>
        <v/>
      </c>
      <c r="D31" s="32">
        <f ca="1">IF(COUNTIF(INDIRECT(D$2),教师!$A31)&lt;&gt;0,COUNTIF(INDIRECT(D$2),教师!$A31),"")</f>
        <v>1</v>
      </c>
      <c r="E31" s="32" t="str">
        <f ca="1">IF(COUNTIF(INDIRECT(E$2),教师!$A31)&lt;&gt;0,COUNTIF(INDIRECT(E$2),教师!$A31),"")</f>
        <v/>
      </c>
      <c r="F31" s="32" t="str">
        <f ca="1">IF(COUNTIF(INDIRECT(F$2),教师!$A31)&lt;&gt;0,COUNTIF(INDIRECT(F$2),教师!$A31),"")</f>
        <v/>
      </c>
      <c r="G31" s="33"/>
    </row>
    <row r="32" spans="1:58">
      <c r="A32" s="34" t="s">
        <v>205</v>
      </c>
      <c r="B32" s="6" t="s">
        <v>259</v>
      </c>
      <c r="C32" s="31" t="str">
        <f>IF(COUNTIF(任课!$F:$F,教师!$A32)=1,"班级","")</f>
        <v/>
      </c>
      <c r="D32" s="32" t="str">
        <f ca="1">IF(COUNTIF(INDIRECT(D$2),教师!$A32)&lt;&gt;0,COUNTIF(INDIRECT(D$2),教师!$A32),"")</f>
        <v/>
      </c>
      <c r="E32" s="32" t="str">
        <f ca="1">IF(COUNTIF(INDIRECT(E$2),教师!$A32)&lt;&gt;0,COUNTIF(INDIRECT(E$2),教师!$A32),"")</f>
        <v/>
      </c>
      <c r="F32" s="32">
        <f ca="1">IF(COUNTIF(INDIRECT(F$2),教师!$A32)&lt;&gt;0,COUNTIF(INDIRECT(F$2),教师!$A32),"")</f>
        <v>1</v>
      </c>
      <c r="G32" s="33"/>
    </row>
    <row r="33" spans="1:7">
      <c r="A33" s="34" t="s">
        <v>207</v>
      </c>
      <c r="B33" s="6" t="s">
        <v>259</v>
      </c>
      <c r="C33" s="31" t="str">
        <f>IF(COUNTIF(任课!$F:$F,教师!$A33)=1,"班级","")</f>
        <v>班级</v>
      </c>
      <c r="D33" s="32" t="str">
        <f ca="1">IF(COUNTIF(INDIRECT(D$2),教师!$A33)&lt;&gt;0,COUNTIF(INDIRECT(D$2),教师!$A33),"")</f>
        <v/>
      </c>
      <c r="E33" s="32" t="str">
        <f ca="1">IF(COUNTIF(INDIRECT(E$2),教师!$A33)&lt;&gt;0,COUNTIF(INDIRECT(E$2),教师!$A33),"")</f>
        <v/>
      </c>
      <c r="F33" s="32">
        <f ca="1">IF(COUNTIF(INDIRECT(F$2),教师!$A33)&lt;&gt;0,COUNTIF(INDIRECT(F$2),教师!$A33),"")</f>
        <v>1</v>
      </c>
      <c r="G33" s="33"/>
    </row>
    <row r="34" spans="1:7">
      <c r="A34" s="34" t="s">
        <v>67</v>
      </c>
      <c r="B34" s="6" t="s">
        <v>259</v>
      </c>
      <c r="C34" s="31" t="str">
        <f>IF(COUNTIF(任课!$F:$F,教师!$A34)=1,"班级","")</f>
        <v/>
      </c>
      <c r="D34" s="32">
        <f ca="1">IF(COUNTIF(INDIRECT(D$2),教师!$A34)&lt;&gt;0,COUNTIF(INDIRECT(D$2),教师!$A34),"")</f>
        <v>1</v>
      </c>
      <c r="E34" s="32" t="str">
        <f ca="1">IF(COUNTIF(INDIRECT(E$2),教师!$A34)&lt;&gt;0,COUNTIF(INDIRECT(E$2),教师!$A34),"")</f>
        <v/>
      </c>
      <c r="F34" s="32" t="str">
        <f ca="1">IF(COUNTIF(INDIRECT(F$2),教师!$A34)&lt;&gt;0,COUNTIF(INDIRECT(F$2),教师!$A34),"")</f>
        <v/>
      </c>
      <c r="G34" s="33"/>
    </row>
    <row r="35" spans="1:7">
      <c r="A35" s="34" t="s">
        <v>201</v>
      </c>
      <c r="B35" s="6" t="s">
        <v>259</v>
      </c>
      <c r="C35" s="31" t="str">
        <f>IF(COUNTIF(任课!$F:$F,教师!$A35)=1,"班级","")</f>
        <v/>
      </c>
      <c r="D35" s="32" t="str">
        <f ca="1">IF(COUNTIF(INDIRECT(D$2),教师!$A35)&lt;&gt;0,COUNTIF(INDIRECT(D$2),教师!$A35),"")</f>
        <v/>
      </c>
      <c r="E35" s="32" t="str">
        <f ca="1">IF(COUNTIF(INDIRECT(E$2),教师!$A35)&lt;&gt;0,COUNTIF(INDIRECT(E$2),教师!$A35),"")</f>
        <v/>
      </c>
      <c r="F35" s="32">
        <f ca="1">IF(COUNTIF(INDIRECT(F$2),教师!$A35)&lt;&gt;0,COUNTIF(INDIRECT(F$2),教师!$A35),"")</f>
        <v>1</v>
      </c>
      <c r="G35" s="33"/>
    </row>
    <row r="36" spans="1:7">
      <c r="A36" s="34" t="s">
        <v>209</v>
      </c>
      <c r="B36" s="6" t="s">
        <v>259</v>
      </c>
      <c r="C36" s="31" t="str">
        <f>IF(COUNTIF(任课!$F:$F,教师!$A36)=1,"班级","")</f>
        <v/>
      </c>
      <c r="D36" s="32" t="str">
        <f ca="1">IF(COUNTIF(INDIRECT(D$2),教师!$A36)&lt;&gt;0,COUNTIF(INDIRECT(D$2),教师!$A36),"")</f>
        <v/>
      </c>
      <c r="E36" s="32" t="str">
        <f ca="1">IF(COUNTIF(INDIRECT(E$2),教师!$A36)&lt;&gt;0,COUNTIF(INDIRECT(E$2),教师!$A36),"")</f>
        <v/>
      </c>
      <c r="F36" s="32">
        <f ca="1">IF(COUNTIF(INDIRECT(F$2),教师!$A36)&lt;&gt;0,COUNTIF(INDIRECT(F$2),教师!$A36),"")</f>
        <v>1</v>
      </c>
      <c r="G36" s="33"/>
    </row>
    <row r="37" spans="1:7">
      <c r="A37" s="34" t="s">
        <v>202</v>
      </c>
      <c r="B37" s="6" t="s">
        <v>259</v>
      </c>
      <c r="C37" s="31" t="str">
        <f>IF(COUNTIF(任课!$F:$F,教师!$A37)=1,"班级","")</f>
        <v>班级</v>
      </c>
      <c r="D37" s="32" t="str">
        <f ca="1">IF(COUNTIF(INDIRECT(D$2),教师!$A37)&lt;&gt;0,COUNTIF(INDIRECT(D$2),教师!$A37),"")</f>
        <v/>
      </c>
      <c r="E37" s="32" t="str">
        <f ca="1">IF(COUNTIF(INDIRECT(E$2),教师!$A37)&lt;&gt;0,COUNTIF(INDIRECT(E$2),教师!$A37),"")</f>
        <v/>
      </c>
      <c r="F37" s="32">
        <f ca="1">IF(COUNTIF(INDIRECT(F$2),教师!$A37)&lt;&gt;0,COUNTIF(INDIRECT(F$2),教师!$A37),"")</f>
        <v>1</v>
      </c>
      <c r="G37" s="33"/>
    </row>
    <row r="38" spans="1:7">
      <c r="A38" s="34" t="s">
        <v>69</v>
      </c>
      <c r="B38" s="6" t="s">
        <v>259</v>
      </c>
      <c r="C38" s="31" t="str">
        <f>IF(COUNTIF(任课!$F:$F,教师!$A38)=1,"班级","")</f>
        <v/>
      </c>
      <c r="D38" s="32">
        <f ca="1">IF(COUNTIF(INDIRECT(D$2),教师!$A38)&lt;&gt;0,COUNTIF(INDIRECT(D$2),教师!$A38),"")</f>
        <v>2</v>
      </c>
      <c r="E38" s="32" t="str">
        <f ca="1">IF(COUNTIF(INDIRECT(E$2),教师!$A38)&lt;&gt;0,COUNTIF(INDIRECT(E$2),教师!$A38),"")</f>
        <v/>
      </c>
      <c r="F38" s="32" t="str">
        <f ca="1">IF(COUNTIF(INDIRECT(F$2),教师!$A38)&lt;&gt;0,COUNTIF(INDIRECT(F$2),教师!$A38),"")</f>
        <v/>
      </c>
      <c r="G38" s="33"/>
    </row>
    <row r="39" spans="1:7">
      <c r="A39" s="34" t="s">
        <v>66</v>
      </c>
      <c r="B39" s="6" t="s">
        <v>259</v>
      </c>
      <c r="C39" s="31" t="str">
        <f>IF(COUNTIF(任课!$F:$F,教师!$A39)=1,"班级","")</f>
        <v>班级</v>
      </c>
      <c r="D39" s="32">
        <f ca="1">IF(COUNTIF(INDIRECT(D$2),教师!$A39)&lt;&gt;0,COUNTIF(INDIRECT(D$2),教师!$A39),"")</f>
        <v>1</v>
      </c>
      <c r="E39" s="32" t="str">
        <f ca="1">IF(COUNTIF(INDIRECT(E$2),教师!$A39)&lt;&gt;0,COUNTIF(INDIRECT(E$2),教师!$A39),"")</f>
        <v/>
      </c>
      <c r="F39" s="32" t="str">
        <f ca="1">IF(COUNTIF(INDIRECT(F$2),教师!$A39)&lt;&gt;0,COUNTIF(INDIRECT(F$2),教师!$A39),"")</f>
        <v/>
      </c>
      <c r="G39" s="33"/>
    </row>
    <row r="40" spans="1:7">
      <c r="A40" s="34" t="s">
        <v>152</v>
      </c>
      <c r="B40" s="6" t="s">
        <v>259</v>
      </c>
      <c r="C40" s="31" t="str">
        <f>IF(COUNTIF(任课!$F:$F,教师!$A40)=1,"班级","")</f>
        <v>班级</v>
      </c>
      <c r="D40" s="32" t="str">
        <f ca="1">IF(COUNTIF(INDIRECT(D$2),教师!$A40)&lt;&gt;0,COUNTIF(INDIRECT(D$2),教师!$A40),"")</f>
        <v/>
      </c>
      <c r="E40" s="32">
        <f ca="1">IF(COUNTIF(INDIRECT(E$2),教师!$A40)&lt;&gt;0,COUNTIF(INDIRECT(E$2),教师!$A40),"")</f>
        <v>1</v>
      </c>
      <c r="F40" s="32" t="str">
        <f ca="1">IF(COUNTIF(INDIRECT(F$2),教师!$A40)&lt;&gt;0,COUNTIF(INDIRECT(F$2),教师!$A40),"")</f>
        <v/>
      </c>
      <c r="G40" s="33"/>
    </row>
    <row r="41" spans="1:7">
      <c r="A41" s="34" t="s">
        <v>64</v>
      </c>
      <c r="B41" s="6" t="s">
        <v>259</v>
      </c>
      <c r="C41" s="31" t="str">
        <f>IF(COUNTIF(任课!$F:$F,教师!$A41)=1,"班级","")</f>
        <v>班级</v>
      </c>
      <c r="D41" s="32">
        <f ca="1">IF(COUNTIF(INDIRECT(D$2),教师!$A41)&lt;&gt;0,COUNTIF(INDIRECT(D$2),教师!$A41),"")</f>
        <v>1</v>
      </c>
      <c r="E41" s="32" t="str">
        <f ca="1">IF(COUNTIF(INDIRECT(E$2),教师!$A41)&lt;&gt;0,COUNTIF(INDIRECT(E$2),教师!$A41),"")</f>
        <v/>
      </c>
      <c r="F41" s="32" t="str">
        <f ca="1">IF(COUNTIF(INDIRECT(F$2),教师!$A41)&lt;&gt;0,COUNTIF(INDIRECT(F$2),教师!$A41),"")</f>
        <v/>
      </c>
      <c r="G41" s="33"/>
    </row>
    <row r="42" spans="1:7">
      <c r="A42" s="34" t="s">
        <v>77</v>
      </c>
      <c r="B42" s="6" t="s">
        <v>262</v>
      </c>
      <c r="C42" s="31" t="str">
        <f>IF(COUNTIF(任课!$F:$F,教师!$A42)=1,"班级","")</f>
        <v/>
      </c>
      <c r="D42" s="32">
        <f ca="1">IF(COUNTIF(INDIRECT(D$2),教师!$A42)&lt;&gt;0,COUNTIF(INDIRECT(D$2),教师!$A42),"")</f>
        <v>1</v>
      </c>
      <c r="E42" s="32" t="str">
        <f ca="1">IF(COUNTIF(INDIRECT(E$2),教师!$A42)&lt;&gt;0,COUNTIF(INDIRECT(E$2),教师!$A42),"")</f>
        <v/>
      </c>
      <c r="F42" s="32" t="str">
        <f ca="1">IF(COUNTIF(INDIRECT(F$2),教师!$A42)&lt;&gt;0,COUNTIF(INDIRECT(F$2),教师!$A42),"")</f>
        <v/>
      </c>
      <c r="G42" s="33"/>
    </row>
    <row r="43" spans="1:7">
      <c r="A43" s="34" t="s">
        <v>218</v>
      </c>
      <c r="B43" s="6" t="s">
        <v>262</v>
      </c>
      <c r="C43" s="31" t="str">
        <f>IF(COUNTIF(任课!$F:$F,教师!$A43)=1,"班级","")</f>
        <v/>
      </c>
      <c r="D43" s="32" t="str">
        <f ca="1">IF(COUNTIF(INDIRECT(D$2),教师!$A43)&lt;&gt;0,COUNTIF(INDIRECT(D$2),教师!$A43),"")</f>
        <v/>
      </c>
      <c r="E43" s="32" t="str">
        <f ca="1">IF(COUNTIF(INDIRECT(E$2),教师!$A43)&lt;&gt;0,COUNTIF(INDIRECT(E$2),教师!$A43),"")</f>
        <v/>
      </c>
      <c r="F43" s="32">
        <f ca="1">IF(COUNTIF(INDIRECT(F$2),教师!$A43)&lt;&gt;0,COUNTIF(INDIRECT(F$2),教师!$A43),"")</f>
        <v>1</v>
      </c>
      <c r="G43" s="33"/>
    </row>
    <row r="44" spans="1:7">
      <c r="A44" s="34" t="s">
        <v>348</v>
      </c>
      <c r="B44" s="6" t="s">
        <v>262</v>
      </c>
      <c r="C44" s="31" t="str">
        <f>IF(COUNTIF(任课!$F:$F,教师!$A44)=1,"班级","")</f>
        <v/>
      </c>
      <c r="D44" s="32">
        <f ca="1">IF(COUNTIF(INDIRECT(D$2),教师!$A44)&lt;&gt;0,COUNTIF(INDIRECT(D$2),教师!$A44),"")</f>
        <v>1</v>
      </c>
      <c r="E44" s="32" t="str">
        <f ca="1">IF(COUNTIF(INDIRECT(E$2),教师!$A44)&lt;&gt;0,COUNTIF(INDIRECT(E$2),教师!$A44),"")</f>
        <v/>
      </c>
      <c r="F44" s="32" t="str">
        <f ca="1">IF(COUNTIF(INDIRECT(F$2),教师!$A44)&lt;&gt;0,COUNTIF(INDIRECT(F$2),教师!$A44),"")</f>
        <v/>
      </c>
      <c r="G44" s="33"/>
    </row>
    <row r="45" spans="1:7">
      <c r="A45" s="34" t="s">
        <v>72</v>
      </c>
      <c r="B45" s="6" t="s">
        <v>262</v>
      </c>
      <c r="C45" s="31" t="str">
        <f>IF(COUNTIF(任课!$F:$F,教师!$A45)=1,"班级","")</f>
        <v/>
      </c>
      <c r="D45" s="32">
        <f ca="1">IF(COUNTIF(INDIRECT(D$2),教师!$A45)&lt;&gt;0,COUNTIF(INDIRECT(D$2),教师!$A45),"")</f>
        <v>1</v>
      </c>
      <c r="E45" s="32" t="str">
        <f ca="1">IF(COUNTIF(INDIRECT(E$2),教师!$A45)&lt;&gt;0,COUNTIF(INDIRECT(E$2),教师!$A45),"")</f>
        <v/>
      </c>
      <c r="F45" s="32" t="str">
        <f ca="1">IF(COUNTIF(INDIRECT(F$2),教师!$A45)&lt;&gt;0,COUNTIF(INDIRECT(F$2),教师!$A45),"")</f>
        <v/>
      </c>
      <c r="G45" s="33"/>
    </row>
    <row r="46" spans="1:7">
      <c r="A46" s="34" t="s">
        <v>162</v>
      </c>
      <c r="B46" s="6" t="s">
        <v>262</v>
      </c>
      <c r="C46" s="31" t="str">
        <f>IF(COUNTIF(任课!$F:$F,教师!$A46)=1,"班级","")</f>
        <v/>
      </c>
      <c r="D46" s="32" t="str">
        <f ca="1">IF(COUNTIF(INDIRECT(D$2),教师!$A46)&lt;&gt;0,COUNTIF(INDIRECT(D$2),教师!$A46),"")</f>
        <v/>
      </c>
      <c r="E46" s="32">
        <f ca="1">IF(COUNTIF(INDIRECT(E$2),教师!$A46)&lt;&gt;0,COUNTIF(INDIRECT(E$2),教师!$A46),"")</f>
        <v>1</v>
      </c>
      <c r="F46" s="32" t="str">
        <f ca="1">IF(COUNTIF(INDIRECT(F$2),教师!$A46)&lt;&gt;0,COUNTIF(INDIRECT(F$2),教师!$A46),"")</f>
        <v/>
      </c>
      <c r="G46" s="33"/>
    </row>
    <row r="47" spans="1:7">
      <c r="A47" s="34" t="s">
        <v>161</v>
      </c>
      <c r="B47" s="6" t="s">
        <v>262</v>
      </c>
      <c r="C47" s="31" t="str">
        <f>IF(COUNTIF(任课!$F:$F,教师!$A47)=1,"班级","")</f>
        <v/>
      </c>
      <c r="D47" s="32" t="str">
        <f ca="1">IF(COUNTIF(INDIRECT(D$2),教师!$A47)&lt;&gt;0,COUNTIF(INDIRECT(D$2),教师!$A47),"")</f>
        <v/>
      </c>
      <c r="E47" s="32">
        <f ca="1">IF(COUNTIF(INDIRECT(E$2),教师!$A47)&lt;&gt;0,COUNTIF(INDIRECT(E$2),教师!$A47),"")</f>
        <v>1</v>
      </c>
      <c r="F47" s="32" t="str">
        <f ca="1">IF(COUNTIF(INDIRECT(F$2),教师!$A47)&lt;&gt;0,COUNTIF(INDIRECT(F$2),教师!$A47),"")</f>
        <v/>
      </c>
      <c r="G47" s="33"/>
    </row>
    <row r="48" spans="1:7">
      <c r="A48" s="34" t="s">
        <v>78</v>
      </c>
      <c r="B48" s="6" t="s">
        <v>262</v>
      </c>
      <c r="C48" s="31" t="str">
        <f>IF(COUNTIF(任课!$F:$F,教师!$A48)=1,"班级","")</f>
        <v/>
      </c>
      <c r="D48" s="32">
        <f ca="1">IF(COUNTIF(INDIRECT(D$2),教师!$A48)&lt;&gt;0,COUNTIF(INDIRECT(D$2),教师!$A48),"")</f>
        <v>1</v>
      </c>
      <c r="E48" s="32" t="str">
        <f ca="1">IF(COUNTIF(INDIRECT(E$2),教师!$A48)&lt;&gt;0,COUNTIF(INDIRECT(E$2),教师!$A48),"")</f>
        <v/>
      </c>
      <c r="F48" s="32" t="str">
        <f ca="1">IF(COUNTIF(INDIRECT(F$2),教师!$A48)&lt;&gt;0,COUNTIF(INDIRECT(F$2),教师!$A48),"")</f>
        <v/>
      </c>
      <c r="G48" s="33"/>
    </row>
    <row r="49" spans="1:7">
      <c r="A49" s="34" t="s">
        <v>75</v>
      </c>
      <c r="B49" s="6" t="s">
        <v>262</v>
      </c>
      <c r="C49" s="31" t="str">
        <f>IF(COUNTIF(任课!$F:$F,教师!$A49)=1,"班级","")</f>
        <v>班级</v>
      </c>
      <c r="D49" s="32">
        <f ca="1">IF(COUNTIF(INDIRECT(D$2),教师!$A49)&lt;&gt;0,COUNTIF(INDIRECT(D$2),教师!$A49),"")</f>
        <v>1</v>
      </c>
      <c r="E49" s="32" t="str">
        <f ca="1">IF(COUNTIF(INDIRECT(E$2),教师!$A49)&lt;&gt;0,COUNTIF(INDIRECT(E$2),教师!$A49),"")</f>
        <v/>
      </c>
      <c r="F49" s="32" t="str">
        <f ca="1">IF(COUNTIF(INDIRECT(F$2),教师!$A49)&lt;&gt;0,COUNTIF(INDIRECT(F$2),教师!$A49),"")</f>
        <v/>
      </c>
      <c r="G49" s="33"/>
    </row>
    <row r="50" spans="1:7">
      <c r="A50" s="34" t="s">
        <v>217</v>
      </c>
      <c r="B50" s="6" t="s">
        <v>262</v>
      </c>
      <c r="C50" s="31" t="str">
        <f>IF(COUNTIF(任课!$F:$F,教师!$A50)=1,"班级","")</f>
        <v/>
      </c>
      <c r="D50" s="32" t="str">
        <f ca="1">IF(COUNTIF(INDIRECT(D$2),教师!$A50)&lt;&gt;0,COUNTIF(INDIRECT(D$2),教师!$A50),"")</f>
        <v/>
      </c>
      <c r="E50" s="32" t="str">
        <f ca="1">IF(COUNTIF(INDIRECT(E$2),教师!$A50)&lt;&gt;0,COUNTIF(INDIRECT(E$2),教师!$A50),"")</f>
        <v/>
      </c>
      <c r="F50" s="32">
        <f ca="1">IF(COUNTIF(INDIRECT(F$2),教师!$A50)&lt;&gt;0,COUNTIF(INDIRECT(F$2),教师!$A50),"")</f>
        <v>1</v>
      </c>
      <c r="G50" s="33"/>
    </row>
    <row r="51" spans="1:7">
      <c r="A51" s="34" t="s">
        <v>210</v>
      </c>
      <c r="B51" s="6" t="s">
        <v>262</v>
      </c>
      <c r="C51" s="31" t="str">
        <f>IF(COUNTIF(任课!$F:$F,教师!$A51)=1,"班级","")</f>
        <v/>
      </c>
      <c r="D51" s="32" t="str">
        <f ca="1">IF(COUNTIF(INDIRECT(D$2),教师!$A51)&lt;&gt;0,COUNTIF(INDIRECT(D$2),教师!$A51),"")</f>
        <v/>
      </c>
      <c r="E51" s="32" t="str">
        <f ca="1">IF(COUNTIF(INDIRECT(E$2),教师!$A51)&lt;&gt;0,COUNTIF(INDIRECT(E$2),教师!$A51),"")</f>
        <v/>
      </c>
      <c r="F51" s="32">
        <f ca="1">IF(COUNTIF(INDIRECT(F$2),教师!$A51)&lt;&gt;0,COUNTIF(INDIRECT(F$2),教师!$A51),"")</f>
        <v>1</v>
      </c>
      <c r="G51" s="33"/>
    </row>
    <row r="52" spans="1:7">
      <c r="A52" s="34" t="s">
        <v>349</v>
      </c>
      <c r="B52" s="6" t="s">
        <v>262</v>
      </c>
      <c r="C52" s="31" t="str">
        <f>IF(COUNTIF(任课!$F:$F,教师!$A52)=1,"班级","")</f>
        <v/>
      </c>
      <c r="D52" s="32">
        <f ca="1">IF(COUNTIF(INDIRECT(D$2),教师!$A52)&lt;&gt;0,COUNTIF(INDIRECT(D$2),教师!$A52),"")</f>
        <v>1</v>
      </c>
      <c r="E52" s="32" t="str">
        <f ca="1">IF(COUNTIF(INDIRECT(E$2),教师!$A52)&lt;&gt;0,COUNTIF(INDIRECT(E$2),教师!$A52),"")</f>
        <v/>
      </c>
      <c r="F52" s="32" t="str">
        <f ca="1">IF(COUNTIF(INDIRECT(F$2),教师!$A52)&lt;&gt;0,COUNTIF(INDIRECT(F$2),教师!$A52),"")</f>
        <v/>
      </c>
      <c r="G52" s="33"/>
    </row>
    <row r="53" spans="1:7">
      <c r="A53" s="34" t="s">
        <v>214</v>
      </c>
      <c r="B53" s="6" t="s">
        <v>262</v>
      </c>
      <c r="C53" s="31" t="str">
        <f>IF(COUNTIF(任课!$F:$F,教师!$A53)=1,"班级","")</f>
        <v/>
      </c>
      <c r="D53" s="32" t="str">
        <f ca="1">IF(COUNTIF(INDIRECT(D$2),教师!$A53)&lt;&gt;0,COUNTIF(INDIRECT(D$2),教师!$A53),"")</f>
        <v/>
      </c>
      <c r="E53" s="32" t="str">
        <f ca="1">IF(COUNTIF(INDIRECT(E$2),教师!$A53)&lt;&gt;0,COUNTIF(INDIRECT(E$2),教师!$A53),"")</f>
        <v/>
      </c>
      <c r="F53" s="32">
        <f ca="1">IF(COUNTIF(INDIRECT(F$2),教师!$A53)&lt;&gt;0,COUNTIF(INDIRECT(F$2),教师!$A53),"")</f>
        <v>1</v>
      </c>
      <c r="G53" s="33"/>
    </row>
    <row r="54" spans="1:7">
      <c r="A54" s="34" t="s">
        <v>213</v>
      </c>
      <c r="B54" s="6" t="s">
        <v>262</v>
      </c>
      <c r="C54" s="31" t="str">
        <f>IF(COUNTIF(任课!$F:$F,教师!$A54)=1,"班级","")</f>
        <v/>
      </c>
      <c r="D54" s="32" t="str">
        <f ca="1">IF(COUNTIF(INDIRECT(D$2),教师!$A54)&lt;&gt;0,COUNTIF(INDIRECT(D$2),教师!$A54),"")</f>
        <v/>
      </c>
      <c r="E54" s="32" t="str">
        <f ca="1">IF(COUNTIF(INDIRECT(E$2),教师!$A54)&lt;&gt;0,COUNTIF(INDIRECT(E$2),教师!$A54),"")</f>
        <v/>
      </c>
      <c r="F54" s="32">
        <f ca="1">IF(COUNTIF(INDIRECT(F$2),教师!$A54)&lt;&gt;0,COUNTIF(INDIRECT(F$2),教师!$A54),"")</f>
        <v>1</v>
      </c>
      <c r="G54" s="33"/>
    </row>
    <row r="55" spans="1:7">
      <c r="A55" s="34" t="s">
        <v>157</v>
      </c>
      <c r="B55" s="6" t="s">
        <v>262</v>
      </c>
      <c r="C55" s="31" t="str">
        <f>IF(COUNTIF(任课!$F:$F,教师!$A55)=1,"班级","")</f>
        <v/>
      </c>
      <c r="D55" s="32" t="str">
        <f ca="1">IF(COUNTIF(INDIRECT(D$2),教师!$A55)&lt;&gt;0,COUNTIF(INDIRECT(D$2),教师!$A55),"")</f>
        <v/>
      </c>
      <c r="E55" s="32">
        <f ca="1">IF(COUNTIF(INDIRECT(E$2),教师!$A55)&lt;&gt;0,COUNTIF(INDIRECT(E$2),教师!$A55),"")</f>
        <v>1</v>
      </c>
      <c r="F55" s="32" t="str">
        <f ca="1">IF(COUNTIF(INDIRECT(F$2),教师!$A55)&lt;&gt;0,COUNTIF(INDIRECT(F$2),教师!$A55),"")</f>
        <v/>
      </c>
      <c r="G55" s="33"/>
    </row>
    <row r="56" spans="1:7">
      <c r="A56" s="34" t="s">
        <v>220</v>
      </c>
      <c r="B56" s="6" t="s">
        <v>262</v>
      </c>
      <c r="C56" s="31" t="str">
        <f>IF(COUNTIF(任课!$F:$F,教师!$A56)=1,"班级","")</f>
        <v/>
      </c>
      <c r="D56" s="32" t="str">
        <f ca="1">IF(COUNTIF(INDIRECT(D$2),教师!$A56)&lt;&gt;0,COUNTIF(INDIRECT(D$2),教师!$A56),"")</f>
        <v/>
      </c>
      <c r="E56" s="32" t="str">
        <f ca="1">IF(COUNTIF(INDIRECT(E$2),教师!$A56)&lt;&gt;0,COUNTIF(INDIRECT(E$2),教师!$A56),"")</f>
        <v/>
      </c>
      <c r="F56" s="32">
        <f ca="1">IF(COUNTIF(INDIRECT(F$2),教师!$A56)&lt;&gt;0,COUNTIF(INDIRECT(F$2),教师!$A56),"")</f>
        <v>1</v>
      </c>
      <c r="G56" s="33"/>
    </row>
    <row r="57" spans="1:7">
      <c r="A57" s="34" t="s">
        <v>219</v>
      </c>
      <c r="B57" s="6" t="s">
        <v>262</v>
      </c>
      <c r="C57" s="31" t="str">
        <f>IF(COUNTIF(任课!$F:$F,教师!$A57)=1,"班级","")</f>
        <v/>
      </c>
      <c r="D57" s="32" t="str">
        <f ca="1">IF(COUNTIF(INDIRECT(D$2),教师!$A57)&lt;&gt;0,COUNTIF(INDIRECT(D$2),教师!$A57),"")</f>
        <v/>
      </c>
      <c r="E57" s="32" t="str">
        <f ca="1">IF(COUNTIF(INDIRECT(E$2),教师!$A57)&lt;&gt;0,COUNTIF(INDIRECT(E$2),教师!$A57),"")</f>
        <v/>
      </c>
      <c r="F57" s="32">
        <f ca="1">IF(COUNTIF(INDIRECT(F$2),教师!$A57)&lt;&gt;0,COUNTIF(INDIRECT(F$2),教师!$A57),"")</f>
        <v>1</v>
      </c>
      <c r="G57" s="33"/>
    </row>
    <row r="58" spans="1:7">
      <c r="A58" s="34" t="s">
        <v>215</v>
      </c>
      <c r="B58" s="6" t="s">
        <v>262</v>
      </c>
      <c r="C58" s="31" t="str">
        <f>IF(COUNTIF(任课!$F:$F,教师!$A58)=1,"班级","")</f>
        <v/>
      </c>
      <c r="D58" s="32" t="str">
        <f ca="1">IF(COUNTIF(INDIRECT(D$2),教师!$A58)&lt;&gt;0,COUNTIF(INDIRECT(D$2),教师!$A58),"")</f>
        <v/>
      </c>
      <c r="E58" s="32" t="str">
        <f ca="1">IF(COUNTIF(INDIRECT(E$2),教师!$A58)&lt;&gt;0,COUNTIF(INDIRECT(E$2),教师!$A58),"")</f>
        <v/>
      </c>
      <c r="F58" s="32">
        <f ca="1">IF(COUNTIF(INDIRECT(F$2),教师!$A58)&lt;&gt;0,COUNTIF(INDIRECT(F$2),教师!$A58),"")</f>
        <v>1</v>
      </c>
      <c r="G58" s="33"/>
    </row>
    <row r="59" spans="1:7">
      <c r="A59" s="34" t="s">
        <v>74</v>
      </c>
      <c r="B59" s="6" t="s">
        <v>262</v>
      </c>
      <c r="C59" s="31" t="str">
        <f>IF(COUNTIF(任课!$F:$F,教师!$A59)=1,"班级","")</f>
        <v/>
      </c>
      <c r="D59" s="32">
        <f ca="1">IF(COUNTIF(INDIRECT(D$2),教师!$A59)&lt;&gt;0,COUNTIF(INDIRECT(D$2),教师!$A59),"")</f>
        <v>2</v>
      </c>
      <c r="E59" s="32" t="str">
        <f ca="1">IF(COUNTIF(INDIRECT(E$2),教师!$A59)&lt;&gt;0,COUNTIF(INDIRECT(E$2),教师!$A59),"")</f>
        <v/>
      </c>
      <c r="F59" s="32" t="str">
        <f ca="1">IF(COUNTIF(INDIRECT(F$2),教师!$A59)&lt;&gt;0,COUNTIF(INDIRECT(F$2),教师!$A59),"")</f>
        <v/>
      </c>
      <c r="G59" s="33"/>
    </row>
    <row r="60" spans="1:7">
      <c r="A60" s="34" t="s">
        <v>159</v>
      </c>
      <c r="B60" s="6" t="s">
        <v>262</v>
      </c>
      <c r="C60" s="31" t="str">
        <f>IF(COUNTIF(任课!$F:$F,教师!$A60)=1,"班级","")</f>
        <v/>
      </c>
      <c r="D60" s="32" t="str">
        <f ca="1">IF(COUNTIF(INDIRECT(D$2),教师!$A60)&lt;&gt;0,COUNTIF(INDIRECT(D$2),教师!$A60),"")</f>
        <v/>
      </c>
      <c r="E60" s="32">
        <f ca="1">IF(COUNTIF(INDIRECT(E$2),教师!$A60)&lt;&gt;0,COUNTIF(INDIRECT(E$2),教师!$A60),"")</f>
        <v>1</v>
      </c>
      <c r="F60" s="32" t="str">
        <f ca="1">IF(COUNTIF(INDIRECT(F$2),教师!$A60)&lt;&gt;0,COUNTIF(INDIRECT(F$2),教师!$A60),"")</f>
        <v/>
      </c>
      <c r="G60" s="33"/>
    </row>
    <row r="61" spans="1:7">
      <c r="A61" s="34" t="s">
        <v>160</v>
      </c>
      <c r="B61" s="6" t="s">
        <v>262</v>
      </c>
      <c r="C61" s="31" t="str">
        <f>IF(COUNTIF(任课!$F:$F,教师!$A61)=1,"班级","")</f>
        <v/>
      </c>
      <c r="D61" s="32" t="str">
        <f ca="1">IF(COUNTIF(INDIRECT(D$2),教师!$A61)&lt;&gt;0,COUNTIF(INDIRECT(D$2),教师!$A61),"")</f>
        <v/>
      </c>
      <c r="E61" s="32">
        <f ca="1">IF(COUNTIF(INDIRECT(E$2),教师!$A61)&lt;&gt;0,COUNTIF(INDIRECT(E$2),教师!$A61),"")</f>
        <v>1</v>
      </c>
      <c r="F61" s="32" t="str">
        <f ca="1">IF(COUNTIF(INDIRECT(F$2),教师!$A61)&lt;&gt;0,COUNTIF(INDIRECT(F$2),教师!$A61),"")</f>
        <v/>
      </c>
      <c r="G61" s="33"/>
    </row>
    <row r="62" spans="1:7">
      <c r="A62" s="34" t="s">
        <v>216</v>
      </c>
      <c r="B62" s="6" t="s">
        <v>262</v>
      </c>
      <c r="C62" s="31" t="str">
        <f>IF(COUNTIF(任课!$F:$F,教师!$A62)=1,"班级","")</f>
        <v/>
      </c>
      <c r="D62" s="32" t="str">
        <f ca="1">IF(COUNTIF(INDIRECT(D$2),教师!$A62)&lt;&gt;0,COUNTIF(INDIRECT(D$2),教师!$A62),"")</f>
        <v/>
      </c>
      <c r="E62" s="32" t="str">
        <f ca="1">IF(COUNTIF(INDIRECT(E$2),教师!$A62)&lt;&gt;0,COUNTIF(INDIRECT(E$2),教师!$A62),"")</f>
        <v/>
      </c>
      <c r="F62" s="32">
        <f ca="1">IF(COUNTIF(INDIRECT(F$2),教师!$A62)&lt;&gt;0,COUNTIF(INDIRECT(F$2),教师!$A62),"")</f>
        <v>1</v>
      </c>
      <c r="G62" s="33"/>
    </row>
    <row r="63" spans="1:7">
      <c r="A63" s="34" t="s">
        <v>212</v>
      </c>
      <c r="B63" s="6" t="s">
        <v>262</v>
      </c>
      <c r="C63" s="31" t="str">
        <f>IF(COUNTIF(任课!$F:$F,教师!$A63)=1,"班级","")</f>
        <v/>
      </c>
      <c r="D63" s="32" t="str">
        <f ca="1">IF(COUNTIF(INDIRECT(D$2),教师!$A63)&lt;&gt;0,COUNTIF(INDIRECT(D$2),教师!$A63),"")</f>
        <v/>
      </c>
      <c r="E63" s="32" t="str">
        <f ca="1">IF(COUNTIF(INDIRECT(E$2),教师!$A63)&lt;&gt;0,COUNTIF(INDIRECT(E$2),教师!$A63),"")</f>
        <v/>
      </c>
      <c r="F63" s="32">
        <f ca="1">IF(COUNTIF(INDIRECT(F$2),教师!$A63)&lt;&gt;0,COUNTIF(INDIRECT(F$2),教师!$A63),"")</f>
        <v>1</v>
      </c>
      <c r="G63" s="33"/>
    </row>
    <row r="64" spans="1:7">
      <c r="A64" s="34" t="s">
        <v>171</v>
      </c>
      <c r="B64" s="6" t="s">
        <v>263</v>
      </c>
      <c r="C64" s="31" t="str">
        <f>IF(COUNTIF(任课!$F:$F,教师!$A64)=1,"班级","")</f>
        <v>班级</v>
      </c>
      <c r="D64" s="32" t="str">
        <f ca="1">IF(COUNTIF(INDIRECT(D$2),教师!$A64)&lt;&gt;0,COUNTIF(INDIRECT(D$2),教师!$A64),"")</f>
        <v/>
      </c>
      <c r="E64" s="32">
        <f ca="1">IF(COUNTIF(INDIRECT(E$2),教师!$A64)&lt;&gt;0,COUNTIF(INDIRECT(E$2),教师!$A64),"")</f>
        <v>1</v>
      </c>
      <c r="F64" s="32" t="str">
        <f ca="1">IF(COUNTIF(INDIRECT(F$2),教师!$A64)&lt;&gt;0,COUNTIF(INDIRECT(F$2),教师!$A64),"")</f>
        <v/>
      </c>
      <c r="G64" s="33"/>
    </row>
    <row r="65" spans="1:7">
      <c r="A65" s="34" t="s">
        <v>233</v>
      </c>
      <c r="B65" s="6" t="s">
        <v>263</v>
      </c>
      <c r="C65" s="31" t="str">
        <f>IF(COUNTIF(任课!$F:$F,教师!$A65)=1,"班级","")</f>
        <v/>
      </c>
      <c r="D65" s="32" t="str">
        <f ca="1">IF(COUNTIF(INDIRECT(D$2),教师!$A65)&lt;&gt;0,COUNTIF(INDIRECT(D$2),教师!$A65),"")</f>
        <v/>
      </c>
      <c r="E65" s="32" t="str">
        <f ca="1">IF(COUNTIF(INDIRECT(E$2),教师!$A65)&lt;&gt;0,COUNTIF(INDIRECT(E$2),教师!$A65),"")</f>
        <v/>
      </c>
      <c r="F65" s="32">
        <f ca="1">IF(COUNTIF(INDIRECT(F$2),教师!$A65)&lt;&gt;0,COUNTIF(INDIRECT(F$2),教师!$A65),"")</f>
        <v>2</v>
      </c>
      <c r="G65" s="33"/>
    </row>
    <row r="66" spans="1:7">
      <c r="A66" s="34" t="s">
        <v>350</v>
      </c>
      <c r="B66" s="6" t="s">
        <v>263</v>
      </c>
      <c r="C66" s="31" t="str">
        <f>IF(COUNTIF(任课!$F:$F,教师!$A66)=1,"班级","")</f>
        <v/>
      </c>
      <c r="D66" s="32" t="str">
        <f ca="1">IF(COUNTIF(INDIRECT(D$2),教师!$A66)&lt;&gt;0,COUNTIF(INDIRECT(D$2),教师!$A66),"")</f>
        <v/>
      </c>
      <c r="E66" s="32" t="str">
        <f ca="1">IF(COUNTIF(INDIRECT(E$2),教师!$A66)&lt;&gt;0,COUNTIF(INDIRECT(E$2),教师!$A66),"")</f>
        <v/>
      </c>
      <c r="F66" s="32" t="str">
        <f ca="1">IF(COUNTIF(INDIRECT(F$2),教师!$A66)&lt;&gt;0,COUNTIF(INDIRECT(F$2),教师!$A66),"")</f>
        <v/>
      </c>
      <c r="G66" s="33"/>
    </row>
    <row r="67" spans="1:7">
      <c r="A67" s="34" t="s">
        <v>109</v>
      </c>
      <c r="B67" s="6" t="s">
        <v>263</v>
      </c>
      <c r="C67" s="31" t="str">
        <f>IF(COUNTIF(任课!$F:$F,教师!$A67)=1,"班级","")</f>
        <v/>
      </c>
      <c r="D67" s="32" t="str">
        <f ca="1">IF(COUNTIF(INDIRECT(D$2),教师!$A67)&lt;&gt;0,COUNTIF(INDIRECT(D$2),教师!$A67),"")</f>
        <v/>
      </c>
      <c r="E67" s="32" t="str">
        <f ca="1">IF(COUNTIF(INDIRECT(E$2),教师!$A67)&lt;&gt;0,COUNTIF(INDIRECT(E$2),教师!$A67),"")</f>
        <v/>
      </c>
      <c r="F67" s="32" t="str">
        <f ca="1">IF(COUNTIF(INDIRECT(F$2),教师!$A67)&lt;&gt;0,COUNTIF(INDIRECT(F$2),教师!$A67),"")</f>
        <v/>
      </c>
      <c r="G67" s="33"/>
    </row>
    <row r="68" spans="1:7">
      <c r="A68" s="34" t="s">
        <v>107</v>
      </c>
      <c r="B68" s="6" t="s">
        <v>263</v>
      </c>
      <c r="C68" s="31" t="str">
        <f>IF(COUNTIF(任课!$F:$F,教师!$A68)=1,"班级","")</f>
        <v/>
      </c>
      <c r="D68" s="32">
        <f ca="1">IF(COUNTIF(INDIRECT(D$2),教师!$A68)&lt;&gt;0,COUNTIF(INDIRECT(D$2),教师!$A68),"")</f>
        <v>3</v>
      </c>
      <c r="E68" s="32" t="str">
        <f ca="1">IF(COUNTIF(INDIRECT(E$2),教师!$A68)&lt;&gt;0,COUNTIF(INDIRECT(E$2),教师!$A68),"")</f>
        <v/>
      </c>
      <c r="F68" s="32" t="str">
        <f ca="1">IF(COUNTIF(INDIRECT(F$2),教师!$A68)&lt;&gt;0,COUNTIF(INDIRECT(F$2),教师!$A68),"")</f>
        <v/>
      </c>
      <c r="G68" s="33"/>
    </row>
    <row r="69" spans="1:7">
      <c r="A69" s="34" t="s">
        <v>105</v>
      </c>
      <c r="B69" s="6" t="s">
        <v>263</v>
      </c>
      <c r="C69" s="31" t="str">
        <f>IF(COUNTIF(任课!$F:$F,教师!$A69)=1,"班级","")</f>
        <v/>
      </c>
      <c r="D69" s="32">
        <f ca="1">IF(COUNTIF(INDIRECT(D$2),教师!$A69)&lt;&gt;0,COUNTIF(INDIRECT(D$2),教师!$A69),"")</f>
        <v>5</v>
      </c>
      <c r="E69" s="32" t="str">
        <f ca="1">IF(COUNTIF(INDIRECT(E$2),教师!$A69)&lt;&gt;0,COUNTIF(INDIRECT(E$2),教师!$A69),"")</f>
        <v/>
      </c>
      <c r="F69" s="32" t="str">
        <f ca="1">IF(COUNTIF(INDIRECT(F$2),教师!$A69)&lt;&gt;0,COUNTIF(INDIRECT(F$2),教师!$A69),"")</f>
        <v/>
      </c>
      <c r="G69" s="33"/>
    </row>
    <row r="70" spans="1:7">
      <c r="A70" s="34" t="s">
        <v>174</v>
      </c>
      <c r="B70" s="6" t="s">
        <v>263</v>
      </c>
      <c r="C70" s="31" t="str">
        <f>IF(COUNTIF(任课!$F:$F,教师!$A70)=1,"班级","")</f>
        <v/>
      </c>
      <c r="D70" s="32" t="str">
        <f ca="1">IF(COUNTIF(INDIRECT(D$2),教师!$A70)&lt;&gt;0,COUNTIF(INDIRECT(D$2),教师!$A70),"")</f>
        <v/>
      </c>
      <c r="E70" s="32">
        <f ca="1">IF(COUNTIF(INDIRECT(E$2),教师!$A70)&lt;&gt;0,COUNTIF(INDIRECT(E$2),教师!$A70),"")</f>
        <v>2</v>
      </c>
      <c r="F70" s="32" t="str">
        <f ca="1">IF(COUNTIF(INDIRECT(F$2),教师!$A70)&lt;&gt;0,COUNTIF(INDIRECT(F$2),教师!$A70),"")</f>
        <v/>
      </c>
      <c r="G70" s="33"/>
    </row>
    <row r="71" spans="1:7">
      <c r="A71" s="34" t="s">
        <v>177</v>
      </c>
      <c r="B71" s="6" t="s">
        <v>266</v>
      </c>
      <c r="C71" s="31" t="str">
        <f>IF(COUNTIF(任课!$F:$F,教师!$A71)=1,"班级","")</f>
        <v/>
      </c>
      <c r="D71" s="32" t="str">
        <f ca="1">IF(COUNTIF(INDIRECT(D$2),教师!$A71)&lt;&gt;0,COUNTIF(INDIRECT(D$2),教师!$A71),"")</f>
        <v/>
      </c>
      <c r="E71" s="32">
        <f ca="1">IF(COUNTIF(INDIRECT(E$2),教师!$A71)&lt;&gt;0,COUNTIF(INDIRECT(E$2),教师!$A71),"")</f>
        <v>2</v>
      </c>
      <c r="F71" s="32" t="str">
        <f ca="1">IF(COUNTIF(INDIRECT(F$2),教师!$A71)&lt;&gt;0,COUNTIF(INDIRECT(F$2),教师!$A71),"")</f>
        <v/>
      </c>
      <c r="G71" s="33"/>
    </row>
    <row r="72" spans="1:7">
      <c r="A72" s="34" t="s">
        <v>236</v>
      </c>
      <c r="B72" s="6" t="s">
        <v>266</v>
      </c>
      <c r="C72" s="31" t="str">
        <f>IF(COUNTIF(任课!$F:$F,教师!$A72)=1,"班级","")</f>
        <v/>
      </c>
      <c r="D72" s="32" t="str">
        <f ca="1">IF(COUNTIF(INDIRECT(D$2),教师!$A72)&lt;&gt;0,COUNTIF(INDIRECT(D$2),教师!$A72),"")</f>
        <v/>
      </c>
      <c r="E72" s="32" t="str">
        <f ca="1">IF(COUNTIF(INDIRECT(E$2),教师!$A72)&lt;&gt;0,COUNTIF(INDIRECT(E$2),教师!$A72),"")</f>
        <v/>
      </c>
      <c r="F72" s="32">
        <f ca="1">IF(COUNTIF(INDIRECT(F$2),教师!$A72)&lt;&gt;0,COUNTIF(INDIRECT(F$2),教师!$A72),"")</f>
        <v>2</v>
      </c>
      <c r="G72" s="33"/>
    </row>
    <row r="73" spans="1:7">
      <c r="A73" s="34" t="s">
        <v>117</v>
      </c>
      <c r="B73" s="6" t="s">
        <v>266</v>
      </c>
      <c r="C73" s="31" t="str">
        <f>IF(COUNTIF(任课!$F:$F,教师!$A73)=1,"班级","")</f>
        <v/>
      </c>
      <c r="D73" s="32">
        <f ca="1">IF(COUNTIF(INDIRECT(D$2),教师!$A73)&lt;&gt;0,COUNTIF(INDIRECT(D$2),教师!$A73),"")</f>
        <v>2</v>
      </c>
      <c r="E73" s="32">
        <f ca="1">IF(COUNTIF(INDIRECT(E$2),教师!$A73)&lt;&gt;0,COUNTIF(INDIRECT(E$2),教师!$A73),"")</f>
        <v>1</v>
      </c>
      <c r="F73" s="32" t="str">
        <f ca="1">IF(COUNTIF(INDIRECT(F$2),教师!$A73)&lt;&gt;0,COUNTIF(INDIRECT(F$2),教师!$A73),"")</f>
        <v/>
      </c>
      <c r="G73" s="33"/>
    </row>
    <row r="74" spans="1:7">
      <c r="A74" s="34" t="s">
        <v>115</v>
      </c>
      <c r="B74" s="6" t="s">
        <v>266</v>
      </c>
      <c r="C74" s="31" t="str">
        <f>IF(COUNTIF(任课!$F:$F,教师!$A74)=1,"班级","")</f>
        <v>班级</v>
      </c>
      <c r="D74" s="32">
        <f ca="1">IF(COUNTIF(INDIRECT(D$2),教师!$A74)&lt;&gt;0,COUNTIF(INDIRECT(D$2),教师!$A74),"")</f>
        <v>4</v>
      </c>
      <c r="E74" s="32" t="str">
        <f ca="1">IF(COUNTIF(INDIRECT(E$2),教师!$A74)&lt;&gt;0,COUNTIF(INDIRECT(E$2),教师!$A74),"")</f>
        <v/>
      </c>
      <c r="F74" s="32" t="str">
        <f ca="1">IF(COUNTIF(INDIRECT(F$2),教师!$A74)&lt;&gt;0,COUNTIF(INDIRECT(F$2),教师!$A74),"")</f>
        <v/>
      </c>
      <c r="G74" s="33"/>
    </row>
    <row r="75" spans="1:7">
      <c r="A75" s="34" t="s">
        <v>234</v>
      </c>
      <c r="B75" s="6" t="s">
        <v>266</v>
      </c>
      <c r="C75" s="31" t="str">
        <f>IF(COUNTIF(任课!$F:$F,教师!$A75)=1,"班级","")</f>
        <v>班级</v>
      </c>
      <c r="D75" s="32" t="str">
        <f ca="1">IF(COUNTIF(INDIRECT(D$2),教师!$A75)&lt;&gt;0,COUNTIF(INDIRECT(D$2),教师!$A75),"")</f>
        <v/>
      </c>
      <c r="E75" s="32" t="str">
        <f ca="1">IF(COUNTIF(INDIRECT(E$2),教师!$A75)&lt;&gt;0,COUNTIF(INDIRECT(E$2),教师!$A75),"")</f>
        <v/>
      </c>
      <c r="F75" s="32">
        <f ca="1">IF(COUNTIF(INDIRECT(F$2),教师!$A75)&lt;&gt;0,COUNTIF(INDIRECT(F$2),教师!$A75),"")</f>
        <v>2</v>
      </c>
      <c r="G75" s="33"/>
    </row>
    <row r="76" spans="1:7">
      <c r="A76" s="34" t="s">
        <v>237</v>
      </c>
      <c r="B76" s="6" t="s">
        <v>266</v>
      </c>
      <c r="C76" s="31" t="str">
        <f>IF(COUNTIF(任课!$F:$F,教师!$A76)=1,"班级","")</f>
        <v>班级</v>
      </c>
      <c r="D76" s="32" t="str">
        <f ca="1">IF(COUNTIF(INDIRECT(D$2),教师!$A76)&lt;&gt;0,COUNTIF(INDIRECT(D$2),教师!$A76),"")</f>
        <v/>
      </c>
      <c r="E76" s="32" t="str">
        <f ca="1">IF(COUNTIF(INDIRECT(E$2),教师!$A76)&lt;&gt;0,COUNTIF(INDIRECT(E$2),教师!$A76),"")</f>
        <v/>
      </c>
      <c r="F76" s="32">
        <f ca="1">IF(COUNTIF(INDIRECT(F$2),教师!$A76)&lt;&gt;0,COUNTIF(INDIRECT(F$2),教师!$A76),"")</f>
        <v>2</v>
      </c>
      <c r="G76" s="33"/>
    </row>
    <row r="77" spans="1:7">
      <c r="A77" s="34" t="s">
        <v>111</v>
      </c>
      <c r="B77" s="6" t="s">
        <v>266</v>
      </c>
      <c r="C77" s="31" t="str">
        <f>IF(COUNTIF(任课!$F:$F,教师!$A77)=1,"班级","")</f>
        <v/>
      </c>
      <c r="D77" s="32" t="str">
        <f ca="1">IF(COUNTIF(INDIRECT(D$2),教师!$A77)&lt;&gt;0,COUNTIF(INDIRECT(D$2),教师!$A77),"")</f>
        <v/>
      </c>
      <c r="E77" s="32" t="str">
        <f ca="1">IF(COUNTIF(INDIRECT(E$2),教师!$A77)&lt;&gt;0,COUNTIF(INDIRECT(E$2),教师!$A77),"")</f>
        <v/>
      </c>
      <c r="F77" s="32" t="str">
        <f ca="1">IF(COUNTIF(INDIRECT(F$2),教师!$A77)&lt;&gt;0,COUNTIF(INDIRECT(F$2),教师!$A77),"")</f>
        <v/>
      </c>
      <c r="G77" s="33"/>
    </row>
    <row r="78" spans="1:7">
      <c r="A78" s="34" t="s">
        <v>238</v>
      </c>
      <c r="B78" s="6" t="s">
        <v>261</v>
      </c>
      <c r="C78" s="31" t="str">
        <f>IF(COUNTIF(任课!$F:$F,教师!$A78)=1,"班级","")</f>
        <v/>
      </c>
      <c r="D78" s="32" t="str">
        <f ca="1">IF(COUNTIF(INDIRECT(D$2),教师!$A78)&lt;&gt;0,COUNTIF(INDIRECT(D$2),教师!$A78),"")</f>
        <v/>
      </c>
      <c r="E78" s="32" t="str">
        <f ca="1">IF(COUNTIF(INDIRECT(E$2),教师!$A78)&lt;&gt;0,COUNTIF(INDIRECT(E$2),教师!$A78),"")</f>
        <v/>
      </c>
      <c r="F78" s="32">
        <f ca="1">IF(COUNTIF(INDIRECT(F$2),教师!$A78)&lt;&gt;0,COUNTIF(INDIRECT(F$2),教师!$A78),"")</f>
        <v>2</v>
      </c>
      <c r="G78" s="33"/>
    </row>
    <row r="79" spans="1:7">
      <c r="A79" s="34" t="s">
        <v>13</v>
      </c>
      <c r="B79" s="6" t="s">
        <v>261</v>
      </c>
      <c r="C79" s="31" t="str">
        <f>IF(COUNTIF(任课!$F:$F,教师!$A79)=1,"班级","")</f>
        <v>班级</v>
      </c>
      <c r="D79" s="32" t="str">
        <f ca="1">IF(COUNTIF(INDIRECT(D$2),教师!$A79)&lt;&gt;0,COUNTIF(INDIRECT(D$2),教师!$A79),"")</f>
        <v/>
      </c>
      <c r="E79" s="32" t="str">
        <f ca="1">IF(COUNTIF(INDIRECT(E$2),教师!$A79)&lt;&gt;0,COUNTIF(INDIRECT(E$2),教师!$A79),"")</f>
        <v/>
      </c>
      <c r="F79" s="32">
        <f ca="1">IF(COUNTIF(INDIRECT(F$2),教师!$A79)&lt;&gt;0,COUNTIF(INDIRECT(F$2),教师!$A79),"")</f>
        <v>2</v>
      </c>
      <c r="G79" s="33"/>
    </row>
    <row r="80" spans="1:7">
      <c r="A80" s="34" t="s">
        <v>240</v>
      </c>
      <c r="B80" s="6" t="s">
        <v>261</v>
      </c>
      <c r="C80" s="31" t="str">
        <f>IF(COUNTIF(任课!$F:$F,教师!$A80)=1,"班级","")</f>
        <v/>
      </c>
      <c r="D80" s="32">
        <f ca="1">IF(COUNTIF(INDIRECT(D$2),教师!$A80)&lt;&gt;0,COUNTIF(INDIRECT(D$2),教师!$A80),"")</f>
        <v>1</v>
      </c>
      <c r="E80" s="32" t="str">
        <f ca="1">IF(COUNTIF(INDIRECT(E$2),教师!$A80)&lt;&gt;0,COUNTIF(INDIRECT(E$2),教师!$A80),"")</f>
        <v/>
      </c>
      <c r="F80" s="32">
        <f ca="1">IF(COUNTIF(INDIRECT(F$2),教师!$A80)&lt;&gt;0,COUNTIF(INDIRECT(F$2),教师!$A80),"")</f>
        <v>2</v>
      </c>
      <c r="G80" s="33"/>
    </row>
    <row r="81" spans="1:7">
      <c r="A81" s="34" t="s">
        <v>126</v>
      </c>
      <c r="B81" s="6" t="s">
        <v>261</v>
      </c>
      <c r="C81" s="31" t="str">
        <f>IF(COUNTIF(任课!$F:$F,教师!$A81)=1,"班级","")</f>
        <v/>
      </c>
      <c r="D81" s="32">
        <f ca="1">IF(COUNTIF(INDIRECT(D$2),教师!$A81)&lt;&gt;0,COUNTIF(INDIRECT(D$2),教师!$A81),"")</f>
        <v>5</v>
      </c>
      <c r="E81" s="32" t="str">
        <f ca="1">IF(COUNTIF(INDIRECT(E$2),教师!$A81)&lt;&gt;0,COUNTIF(INDIRECT(E$2),教师!$A81),"")</f>
        <v/>
      </c>
      <c r="F81" s="32" t="str">
        <f ca="1">IF(COUNTIF(INDIRECT(F$2),教师!$A81)&lt;&gt;0,COUNTIF(INDIRECT(F$2),教师!$A81),"")</f>
        <v/>
      </c>
      <c r="G81" s="33"/>
    </row>
    <row r="82" spans="1:7">
      <c r="A82" s="34" t="s">
        <v>122</v>
      </c>
      <c r="B82" s="6" t="s">
        <v>261</v>
      </c>
      <c r="C82" s="31" t="str">
        <f>IF(COUNTIF(任课!$F:$F,教师!$A82)=1,"班级","")</f>
        <v/>
      </c>
      <c r="D82" s="32">
        <f ca="1">IF(COUNTIF(INDIRECT(D$2),教师!$A82)&lt;&gt;0,COUNTIF(INDIRECT(D$2),教师!$A82),"")</f>
        <v>1</v>
      </c>
      <c r="E82" s="32" t="str">
        <f ca="1">IF(COUNTIF(INDIRECT(E$2),教师!$A82)&lt;&gt;0,COUNTIF(INDIRECT(E$2),教师!$A82),"")</f>
        <v/>
      </c>
      <c r="F82" s="32">
        <f ca="1">IF(COUNTIF(INDIRECT(F$2),教师!$A82)&lt;&gt;0,COUNTIF(INDIRECT(F$2),教师!$A82),"")</f>
        <v>2</v>
      </c>
      <c r="G82" s="33"/>
    </row>
    <row r="83" spans="1:7">
      <c r="A83" s="34" t="s">
        <v>123</v>
      </c>
      <c r="B83" s="6" t="s">
        <v>261</v>
      </c>
      <c r="C83" s="31" t="str">
        <f>IF(COUNTIF(任课!$F:$F,教师!$A83)=1,"班级","")</f>
        <v/>
      </c>
      <c r="D83" s="32" t="str">
        <f ca="1">IF(COUNTIF(INDIRECT(D$2),教师!$A83)&lt;&gt;0,COUNTIF(INDIRECT(D$2),教师!$A83),"")</f>
        <v/>
      </c>
      <c r="E83" s="32">
        <f ca="1">IF(COUNTIF(INDIRECT(E$2),教师!$A83)&lt;&gt;0,COUNTIF(INDIRECT(E$2),教师!$A83),"")</f>
        <v>2</v>
      </c>
      <c r="F83" s="32" t="str">
        <f ca="1">IF(COUNTIF(INDIRECT(F$2),教师!$A83)&lt;&gt;0,COUNTIF(INDIRECT(F$2),教师!$A83),"")</f>
        <v/>
      </c>
      <c r="G83" s="33"/>
    </row>
    <row r="84" spans="1:7">
      <c r="A84" s="34" t="s">
        <v>245</v>
      </c>
      <c r="B84" s="6" t="s">
        <v>269</v>
      </c>
      <c r="C84" s="31" t="str">
        <f>IF(COUNTIF(任课!$F:$F,教师!$A84)=1,"班级","")</f>
        <v/>
      </c>
      <c r="D84" s="32" t="str">
        <f ca="1">IF(COUNTIF(INDIRECT(D$2),教师!$A84)&lt;&gt;0,COUNTIF(INDIRECT(D$2),教师!$A84),"")</f>
        <v/>
      </c>
      <c r="E84" s="32" t="str">
        <f ca="1">IF(COUNTIF(INDIRECT(E$2),教师!$A84)&lt;&gt;0,COUNTIF(INDIRECT(E$2),教师!$A84),"")</f>
        <v/>
      </c>
      <c r="F84" s="32">
        <f ca="1">IF(COUNTIF(INDIRECT(F$2),教师!$A84)&lt;&gt;0,COUNTIF(INDIRECT(F$2),教师!$A84),"")</f>
        <v>4</v>
      </c>
      <c r="G84" s="33"/>
    </row>
    <row r="85" spans="1:7">
      <c r="A85" s="34" t="s">
        <v>244</v>
      </c>
      <c r="B85" s="6" t="s">
        <v>269</v>
      </c>
      <c r="C85" s="31" t="str">
        <f>IF(COUNTIF(任课!$F:$F,教师!$A85)=1,"班级","")</f>
        <v/>
      </c>
      <c r="D85" s="32" t="str">
        <f ca="1">IF(COUNTIF(INDIRECT(D$2),教师!$A85)&lt;&gt;0,COUNTIF(INDIRECT(D$2),教师!$A85),"")</f>
        <v/>
      </c>
      <c r="E85" s="32" t="str">
        <f ca="1">IF(COUNTIF(INDIRECT(E$2),教师!$A85)&lt;&gt;0,COUNTIF(INDIRECT(E$2),教师!$A85),"")</f>
        <v/>
      </c>
      <c r="F85" s="32">
        <f ca="1">IF(COUNTIF(INDIRECT(F$2),教师!$A85)&lt;&gt;0,COUNTIF(INDIRECT(F$2),教师!$A85),"")</f>
        <v>5</v>
      </c>
      <c r="G85" s="33"/>
    </row>
    <row r="86" spans="1:7">
      <c r="A86" s="34" t="s">
        <v>183</v>
      </c>
      <c r="B86" s="6" t="s">
        <v>269</v>
      </c>
      <c r="C86" s="31" t="str">
        <f>IF(COUNTIF(任课!$F:$F,教师!$A86)=1,"班级","")</f>
        <v/>
      </c>
      <c r="D86" s="32" t="str">
        <f ca="1">IF(COUNTIF(INDIRECT(D$2),教师!$A86)&lt;&gt;0,COUNTIF(INDIRECT(D$2),教师!$A86),"")</f>
        <v/>
      </c>
      <c r="E86" s="32">
        <f ca="1">IF(COUNTIF(INDIRECT(E$2),教师!$A86)&lt;&gt;0,COUNTIF(INDIRECT(E$2),教师!$A86),"")</f>
        <v>3</v>
      </c>
      <c r="F86" s="32" t="str">
        <f ca="1">IF(COUNTIF(INDIRECT(F$2),教师!$A86)&lt;&gt;0,COUNTIF(INDIRECT(F$2),教师!$A86),"")</f>
        <v/>
      </c>
      <c r="G86" s="33"/>
    </row>
    <row r="87" spans="1:7">
      <c r="A87" s="34" t="s">
        <v>135</v>
      </c>
      <c r="B87" s="6" t="s">
        <v>269</v>
      </c>
      <c r="C87" s="31" t="str">
        <f>IF(COUNTIF(任课!$F:$F,教师!$A87)=1,"班级","")</f>
        <v/>
      </c>
      <c r="D87" s="32">
        <f ca="1">IF(COUNTIF(INDIRECT(D$2),教师!$A87)&lt;&gt;0,COUNTIF(INDIRECT(D$2),教师!$A87),"")</f>
        <v>4</v>
      </c>
      <c r="E87" s="32" t="str">
        <f ca="1">IF(COUNTIF(INDIRECT(E$2),教师!$A87)&lt;&gt;0,COUNTIF(INDIRECT(E$2),教师!$A87),"")</f>
        <v/>
      </c>
      <c r="F87" s="32" t="str">
        <f ca="1">IF(COUNTIF(INDIRECT(F$2),教师!$A87)&lt;&gt;0,COUNTIF(INDIRECT(F$2),教师!$A87),"")</f>
        <v/>
      </c>
      <c r="G87" s="33"/>
    </row>
    <row r="88" spans="1:7">
      <c r="A88" s="34" t="s">
        <v>351</v>
      </c>
      <c r="B88" s="6" t="s">
        <v>352</v>
      </c>
      <c r="C88" s="31" t="str">
        <f>IF(COUNTIF(任课!$F:$F,教师!$A88)=1,"班级","")</f>
        <v/>
      </c>
      <c r="D88" s="32">
        <f ca="1">IF(COUNTIF(INDIRECT(D$2),教师!$A88)&lt;&gt;0,COUNTIF(INDIRECT(D$2),教师!$A88),"")</f>
        <v>8</v>
      </c>
      <c r="E88" s="32" t="str">
        <f ca="1">IF(COUNTIF(INDIRECT(E$2),教师!$A88)&lt;&gt;0,COUNTIF(INDIRECT(E$2),教师!$A88),"")</f>
        <v/>
      </c>
      <c r="F88" s="32" t="str">
        <f ca="1">IF(COUNTIF(INDIRECT(F$2),教师!$A88)&lt;&gt;0,COUNTIF(INDIRECT(F$2),教师!$A88),"")</f>
        <v/>
      </c>
      <c r="G88" s="33"/>
    </row>
    <row r="89" spans="1:7">
      <c r="A89" s="34" t="s">
        <v>131</v>
      </c>
      <c r="B89" s="6" t="s">
        <v>271</v>
      </c>
      <c r="C89" s="31" t="str">
        <f>IF(COUNTIF(任课!$F:$F,教师!$A89)=1,"班级","")</f>
        <v/>
      </c>
      <c r="D89" s="32" t="str">
        <f ca="1">IF(COUNTIF(INDIRECT(D$2),教师!$A89)&lt;&gt;0,COUNTIF(INDIRECT(D$2),教师!$A89),"")</f>
        <v/>
      </c>
      <c r="E89" s="32" t="str">
        <f ca="1">IF(COUNTIF(INDIRECT(E$2),教师!$A89)&lt;&gt;0,COUNTIF(INDIRECT(E$2),教师!$A89),"")</f>
        <v/>
      </c>
      <c r="F89" s="32" t="str">
        <f ca="1">IF(COUNTIF(INDIRECT(F$2),教师!$A89)&lt;&gt;0,COUNTIF(INDIRECT(F$2),教师!$A89),"")</f>
        <v/>
      </c>
      <c r="G89" s="33"/>
    </row>
    <row r="90" spans="1:7">
      <c r="A90" s="34" t="s">
        <v>353</v>
      </c>
      <c r="B90" s="6" t="s">
        <v>354</v>
      </c>
      <c r="C90" s="31" t="str">
        <f>IF(COUNTIF(任课!$F:$F,教师!$A90)=1,"班级","")</f>
        <v/>
      </c>
      <c r="D90" s="32">
        <f ca="1">IF(COUNTIF(INDIRECT(D$2),教师!$A90)&lt;&gt;0,COUNTIF(INDIRECT(D$2),教师!$A90),"")</f>
        <v>8</v>
      </c>
      <c r="E90" s="32" t="str">
        <f ca="1">IF(COUNTIF(INDIRECT(E$2),教师!$A90)&lt;&gt;0,COUNTIF(INDIRECT(E$2),教师!$A90),"")</f>
        <v/>
      </c>
      <c r="F90" s="32" t="str">
        <f ca="1">IF(COUNTIF(INDIRECT(F$2),教师!$A90)&lt;&gt;0,COUNTIF(INDIRECT(F$2),教师!$A90),"")</f>
        <v/>
      </c>
      <c r="G90" s="33"/>
    </row>
    <row r="91" spans="1:7">
      <c r="A91" s="34" t="s">
        <v>137</v>
      </c>
      <c r="B91" s="6" t="s">
        <v>269</v>
      </c>
      <c r="C91" s="31" t="str">
        <f>IF(COUNTIF(任课!$F:$F,教师!$A91)=1,"班级","")</f>
        <v/>
      </c>
      <c r="D91" s="32">
        <f ca="1">IF(COUNTIF(INDIRECT(D$2),教师!$A91)&lt;&gt;0,COUNTIF(INDIRECT(D$2),教师!$A91),"")</f>
        <v>4</v>
      </c>
      <c r="E91" s="32" t="str">
        <f ca="1">IF(COUNTIF(INDIRECT(E$2),教师!$A91)&lt;&gt;0,COUNTIF(INDIRECT(E$2),教师!$A91),"")</f>
        <v/>
      </c>
      <c r="F91" s="32" t="str">
        <f ca="1">IF(COUNTIF(INDIRECT(F$2),教师!$A91)&lt;&gt;0,COUNTIF(INDIRECT(F$2),教师!$A91),"")</f>
        <v/>
      </c>
      <c r="G91" s="33"/>
    </row>
    <row r="92" spans="1:7">
      <c r="A92" s="34" t="s">
        <v>128</v>
      </c>
      <c r="B92" s="6" t="s">
        <v>271</v>
      </c>
      <c r="C92" s="31" t="str">
        <f>IF(COUNTIF(任课!$F:$F,教师!$A92)=1,"班级","")</f>
        <v/>
      </c>
      <c r="D92" s="32">
        <f ca="1">IF(COUNTIF(INDIRECT(D$2),教师!$A92)&lt;&gt;0,COUNTIF(INDIRECT(D$2),教师!$A92),"")</f>
        <v>8</v>
      </c>
      <c r="E92" s="32" t="str">
        <f ca="1">IF(COUNTIF(INDIRECT(E$2),教师!$A92)&lt;&gt;0,COUNTIF(INDIRECT(E$2),教师!$A92),"")</f>
        <v/>
      </c>
      <c r="F92" s="32" t="str">
        <f ca="1">IF(COUNTIF(INDIRECT(F$2),教师!$A92)&lt;&gt;0,COUNTIF(INDIRECT(F$2),教师!$A92),"")</f>
        <v/>
      </c>
      <c r="G92" s="33"/>
    </row>
    <row r="93" spans="1:7">
      <c r="A93" s="34" t="s">
        <v>168</v>
      </c>
      <c r="B93" s="6" t="s">
        <v>264</v>
      </c>
      <c r="C93" s="31" t="str">
        <f>IF(COUNTIF(任课!$F:$F,教师!$A93)=1,"班级","")</f>
        <v/>
      </c>
      <c r="D93" s="32" t="str">
        <f ca="1">IF(COUNTIF(INDIRECT(D$2),教师!$A93)&lt;&gt;0,COUNTIF(INDIRECT(D$2),教师!$A93),"")</f>
        <v/>
      </c>
      <c r="E93" s="32">
        <f ca="1">IF(COUNTIF(INDIRECT(E$2),教师!$A93)&lt;&gt;0,COUNTIF(INDIRECT(E$2),教师!$A93),"")</f>
        <v>2</v>
      </c>
      <c r="F93" s="32" t="str">
        <f ca="1">IF(COUNTIF(INDIRECT(F$2),教师!$A93)&lt;&gt;0,COUNTIF(INDIRECT(F$2),教师!$A93),"")</f>
        <v/>
      </c>
      <c r="G93" s="33"/>
    </row>
    <row r="94" spans="1:7">
      <c r="A94" s="34" t="s">
        <v>170</v>
      </c>
      <c r="B94" s="6" t="s">
        <v>264</v>
      </c>
      <c r="C94" s="31" t="str">
        <f>IF(COUNTIF(任课!$F:$F,教师!$A94)=1,"班级","")</f>
        <v/>
      </c>
      <c r="D94" s="32" t="str">
        <f ca="1">IF(COUNTIF(INDIRECT(D$2),教师!$A94)&lt;&gt;0,COUNTIF(INDIRECT(D$2),教师!$A94),"")</f>
        <v/>
      </c>
      <c r="E94" s="32">
        <f ca="1">IF(COUNTIF(INDIRECT(E$2),教师!$A94)&lt;&gt;0,COUNTIF(INDIRECT(E$2),教师!$A94),"")</f>
        <v>2</v>
      </c>
      <c r="F94" s="32" t="str">
        <f ca="1">IF(COUNTIF(INDIRECT(F$2),教师!$A94)&lt;&gt;0,COUNTIF(INDIRECT(F$2),教师!$A94),"")</f>
        <v/>
      </c>
      <c r="G94" s="33"/>
    </row>
    <row r="95" spans="1:7">
      <c r="A95" s="34" t="s">
        <v>230</v>
      </c>
      <c r="B95" s="6" t="s">
        <v>264</v>
      </c>
      <c r="C95" s="31" t="str">
        <f>IF(COUNTIF(任课!$F:$F,教师!$A95)=1,"班级","")</f>
        <v/>
      </c>
      <c r="D95" s="32" t="str">
        <f ca="1">IF(COUNTIF(INDIRECT(D$2),教师!$A95)&lt;&gt;0,COUNTIF(INDIRECT(D$2),教师!$A95),"")</f>
        <v/>
      </c>
      <c r="E95" s="32" t="str">
        <f ca="1">IF(COUNTIF(INDIRECT(E$2),教师!$A95)&lt;&gt;0,COUNTIF(INDIRECT(E$2),教师!$A95),"")</f>
        <v/>
      </c>
      <c r="F95" s="32">
        <f ca="1">IF(COUNTIF(INDIRECT(F$2),教师!$A95)&lt;&gt;0,COUNTIF(INDIRECT(F$2),教师!$A95),"")</f>
        <v>2</v>
      </c>
      <c r="G95" s="33"/>
    </row>
    <row r="96" spans="1:7">
      <c r="A96" s="34" t="s">
        <v>229</v>
      </c>
      <c r="B96" s="6" t="s">
        <v>264</v>
      </c>
      <c r="C96" s="31" t="str">
        <f>IF(COUNTIF(任课!$F:$F,教师!$A96)=1,"班级","")</f>
        <v>班级</v>
      </c>
      <c r="D96" s="32" t="str">
        <f ca="1">IF(COUNTIF(INDIRECT(D$2),教师!$A96)&lt;&gt;0,COUNTIF(INDIRECT(D$2),教师!$A96),"")</f>
        <v/>
      </c>
      <c r="E96" s="32" t="str">
        <f ca="1">IF(COUNTIF(INDIRECT(E$2),教师!$A96)&lt;&gt;0,COUNTIF(INDIRECT(E$2),教师!$A96),"")</f>
        <v/>
      </c>
      <c r="F96" s="32">
        <f ca="1">IF(COUNTIF(INDIRECT(F$2),教师!$A96)&lt;&gt;0,COUNTIF(INDIRECT(F$2),教师!$A96),"")</f>
        <v>2</v>
      </c>
      <c r="G96" s="33"/>
    </row>
    <row r="97" spans="1:7">
      <c r="A97" s="34" t="s">
        <v>231</v>
      </c>
      <c r="B97" s="6" t="s">
        <v>264</v>
      </c>
      <c r="C97" s="31" t="str">
        <f>IF(COUNTIF(任课!$F:$F,教师!$A97)=1,"班级","")</f>
        <v>班级</v>
      </c>
      <c r="D97" s="32" t="str">
        <f ca="1">IF(COUNTIF(INDIRECT(D$2),教师!$A97)&lt;&gt;0,COUNTIF(INDIRECT(D$2),教师!$A97),"")</f>
        <v/>
      </c>
      <c r="E97" s="32" t="str">
        <f ca="1">IF(COUNTIF(INDIRECT(E$2),教师!$A97)&lt;&gt;0,COUNTIF(INDIRECT(E$2),教师!$A97),"")</f>
        <v/>
      </c>
      <c r="F97" s="32">
        <f ca="1">IF(COUNTIF(INDIRECT(F$2),教师!$A97)&lt;&gt;0,COUNTIF(INDIRECT(F$2),教师!$A97),"")</f>
        <v>2</v>
      </c>
      <c r="G97" s="33"/>
    </row>
    <row r="98" spans="1:7">
      <c r="A98" s="34" t="s">
        <v>104</v>
      </c>
      <c r="B98" s="6" t="s">
        <v>264</v>
      </c>
      <c r="C98" s="31" t="str">
        <f>IF(COUNTIF(任课!$F:$F,教师!$A98)=1,"班级","")</f>
        <v/>
      </c>
      <c r="D98" s="32">
        <f ca="1">IF(COUNTIF(INDIRECT(D$2),教师!$A98)&lt;&gt;0,COUNTIF(INDIRECT(D$2),教师!$A98),"")</f>
        <v>4</v>
      </c>
      <c r="E98" s="32" t="str">
        <f ca="1">IF(COUNTIF(INDIRECT(E$2),教师!$A98)&lt;&gt;0,COUNTIF(INDIRECT(E$2),教师!$A98),"")</f>
        <v/>
      </c>
      <c r="F98" s="32" t="str">
        <f ca="1">IF(COUNTIF(INDIRECT(F$2),教师!$A98)&lt;&gt;0,COUNTIF(INDIRECT(F$2),教师!$A98),"")</f>
        <v/>
      </c>
      <c r="G98" s="33"/>
    </row>
    <row r="99" spans="1:7">
      <c r="A99" s="34" t="s">
        <v>221</v>
      </c>
      <c r="B99" s="6" t="s">
        <v>260</v>
      </c>
      <c r="C99" s="31" t="str">
        <f>IF(COUNTIF(任课!$F:$F,教师!$A99)=1,"班级","")</f>
        <v>班级</v>
      </c>
      <c r="D99" s="32" t="str">
        <f ca="1">IF(COUNTIF(INDIRECT(D$2),教师!$A99)&lt;&gt;0,COUNTIF(INDIRECT(D$2),教师!$A99),"")</f>
        <v/>
      </c>
      <c r="E99" s="32" t="str">
        <f ca="1">IF(COUNTIF(INDIRECT(E$2),教师!$A99)&lt;&gt;0,COUNTIF(INDIRECT(E$2),教师!$A99),"")</f>
        <v/>
      </c>
      <c r="F99" s="32">
        <f ca="1">IF(COUNTIF(INDIRECT(F$2),教师!$A99)&lt;&gt;0,COUNTIF(INDIRECT(F$2),教师!$A99),"")</f>
        <v>1</v>
      </c>
      <c r="G99" s="33"/>
    </row>
    <row r="100" spans="1:7">
      <c r="A100" s="34" t="s">
        <v>85</v>
      </c>
      <c r="B100" s="6" t="s">
        <v>260</v>
      </c>
      <c r="C100" s="31" t="str">
        <f>IF(COUNTIF(任课!$F:$F,教师!$A100)=1,"班级","")</f>
        <v/>
      </c>
      <c r="D100" s="32">
        <f ca="1">IF(COUNTIF(INDIRECT(D$2),教师!$A100)&lt;&gt;0,COUNTIF(INDIRECT(D$2),教师!$A100),"")</f>
        <v>2</v>
      </c>
      <c r="E100" s="32" t="str">
        <f ca="1">IF(COUNTIF(INDIRECT(E$2),教师!$A100)&lt;&gt;0,COUNTIF(INDIRECT(E$2),教师!$A100),"")</f>
        <v/>
      </c>
      <c r="F100" s="32" t="str">
        <f ca="1">IF(COUNTIF(INDIRECT(F$2),教师!$A100)&lt;&gt;0,COUNTIF(INDIRECT(F$2),教师!$A100),"")</f>
        <v/>
      </c>
      <c r="G100" s="33"/>
    </row>
    <row r="101" spans="1:7">
      <c r="A101" s="34" t="s">
        <v>165</v>
      </c>
      <c r="B101" s="6" t="s">
        <v>260</v>
      </c>
      <c r="C101" s="31" t="str">
        <f>IF(COUNTIF(任课!$F:$F,教师!$A101)=1,"班级","")</f>
        <v/>
      </c>
      <c r="D101" s="32" t="str">
        <f ca="1">IF(COUNTIF(INDIRECT(D$2),教师!$A101)&lt;&gt;0,COUNTIF(INDIRECT(D$2),教师!$A101),"")</f>
        <v/>
      </c>
      <c r="E101" s="32">
        <f ca="1">IF(COUNTIF(INDIRECT(E$2),教师!$A101)&lt;&gt;0,COUNTIF(INDIRECT(E$2),教师!$A101),"")</f>
        <v>1</v>
      </c>
      <c r="F101" s="32" t="str">
        <f ca="1">IF(COUNTIF(INDIRECT(F$2),教师!$A101)&lt;&gt;0,COUNTIF(INDIRECT(F$2),教师!$A101),"")</f>
        <v/>
      </c>
      <c r="G101" s="33"/>
    </row>
    <row r="102" spans="1:7">
      <c r="A102" s="34" t="s">
        <v>87</v>
      </c>
      <c r="B102" s="6" t="s">
        <v>260</v>
      </c>
      <c r="C102" s="31" t="str">
        <f>IF(COUNTIF(任课!$F:$F,教师!$A102)=1,"班级","")</f>
        <v/>
      </c>
      <c r="D102" s="32">
        <f ca="1">IF(COUNTIF(INDIRECT(D$2),教师!$A102)&lt;&gt;0,COUNTIF(INDIRECT(D$2),教师!$A102),"")</f>
        <v>2</v>
      </c>
      <c r="E102" s="32" t="str">
        <f ca="1">IF(COUNTIF(INDIRECT(E$2),教师!$A102)&lt;&gt;0,COUNTIF(INDIRECT(E$2),教师!$A102),"")</f>
        <v/>
      </c>
      <c r="F102" s="32" t="str">
        <f ca="1">IF(COUNTIF(INDIRECT(F$2),教师!$A102)&lt;&gt;0,COUNTIF(INDIRECT(F$2),教师!$A102),"")</f>
        <v/>
      </c>
      <c r="G102" s="33"/>
    </row>
    <row r="103" spans="1:7">
      <c r="A103" s="34" t="s">
        <v>163</v>
      </c>
      <c r="B103" s="6" t="s">
        <v>260</v>
      </c>
      <c r="C103" s="31" t="str">
        <f>IF(COUNTIF(任课!$F:$F,教师!$A103)=1,"班级","")</f>
        <v/>
      </c>
      <c r="D103" s="32" t="str">
        <f ca="1">IF(COUNTIF(INDIRECT(D$2),教师!$A103)&lt;&gt;0,COUNTIF(INDIRECT(D$2),教师!$A103),"")</f>
        <v/>
      </c>
      <c r="E103" s="32">
        <f ca="1">IF(COUNTIF(INDIRECT(E$2),教师!$A103)&lt;&gt;0,COUNTIF(INDIRECT(E$2),教师!$A103),"")</f>
        <v>1</v>
      </c>
      <c r="F103" s="32" t="str">
        <f ca="1">IF(COUNTIF(INDIRECT(F$2),教师!$A103)&lt;&gt;0,COUNTIF(INDIRECT(F$2),教师!$A103),"")</f>
        <v/>
      </c>
      <c r="G103" s="33"/>
    </row>
    <row r="104" spans="1:7">
      <c r="A104" s="34" t="s">
        <v>223</v>
      </c>
      <c r="B104" s="6" t="s">
        <v>260</v>
      </c>
      <c r="C104" s="31" t="str">
        <f>IF(COUNTIF(任课!$F:$F,教师!$A104)=1,"班级","")</f>
        <v/>
      </c>
      <c r="D104" s="32" t="str">
        <f ca="1">IF(COUNTIF(INDIRECT(D$2),教师!$A104)&lt;&gt;0,COUNTIF(INDIRECT(D$2),教师!$A104),"")</f>
        <v/>
      </c>
      <c r="E104" s="32" t="str">
        <f ca="1">IF(COUNTIF(INDIRECT(E$2),教师!$A104)&lt;&gt;0,COUNTIF(INDIRECT(E$2),教师!$A104),"")</f>
        <v/>
      </c>
      <c r="F104" s="32">
        <f ca="1">IF(COUNTIF(INDIRECT(F$2),教师!$A104)&lt;&gt;0,COUNTIF(INDIRECT(F$2),教师!$A104),"")</f>
        <v>1</v>
      </c>
      <c r="G104" s="33"/>
    </row>
    <row r="105" spans="1:7">
      <c r="A105" s="34" t="s">
        <v>98</v>
      </c>
      <c r="B105" s="6" t="s">
        <v>268</v>
      </c>
      <c r="C105" s="31" t="str">
        <f>IF(COUNTIF(任课!$F:$F,教师!$A105)=1,"班级","")</f>
        <v/>
      </c>
      <c r="D105" s="32">
        <f ca="1">IF(COUNTIF(INDIRECT(D$2),教师!$A105)&lt;&gt;0,COUNTIF(INDIRECT(D$2),教师!$A105),"")</f>
        <v>2</v>
      </c>
      <c r="E105" s="32" t="str">
        <f ca="1">IF(COUNTIF(INDIRECT(E$2),教师!$A105)&lt;&gt;0,COUNTIF(INDIRECT(E$2),教师!$A105),"")</f>
        <v/>
      </c>
      <c r="F105" s="32" t="str">
        <f ca="1">IF(COUNTIF(INDIRECT(F$2),教师!$A105)&lt;&gt;0,COUNTIF(INDIRECT(F$2),教师!$A105),"")</f>
        <v/>
      </c>
      <c r="G105" s="33"/>
    </row>
    <row r="106" spans="1:7">
      <c r="A106" s="34" t="s">
        <v>15</v>
      </c>
      <c r="B106" s="6" t="s">
        <v>268</v>
      </c>
      <c r="C106" s="31" t="str">
        <f>IF(COUNTIF(任课!$F:$F,教师!$A106)=1,"班级","")</f>
        <v/>
      </c>
      <c r="D106" s="32" t="str">
        <f ca="1">IF(COUNTIF(INDIRECT(D$2),教师!$A106)&lt;&gt;0,COUNTIF(INDIRECT(D$2),教师!$A106),"")</f>
        <v/>
      </c>
      <c r="E106" s="32" t="str">
        <f ca="1">IF(COUNTIF(INDIRECT(E$2),教师!$A106)&lt;&gt;0,COUNTIF(INDIRECT(E$2),教师!$A106),"")</f>
        <v/>
      </c>
      <c r="F106" s="32">
        <f ca="1">IF(COUNTIF(INDIRECT(F$2),教师!$A106)&lt;&gt;0,COUNTIF(INDIRECT(F$2),教师!$A106),"")</f>
        <v>1</v>
      </c>
      <c r="G106" s="33"/>
    </row>
    <row r="107" spans="1:7">
      <c r="A107" s="34" t="s">
        <v>355</v>
      </c>
      <c r="B107" s="6" t="s">
        <v>268</v>
      </c>
      <c r="C107" s="31" t="str">
        <f>IF(COUNTIF(任课!$F:$F,教师!$A107)=1,"班级","")</f>
        <v/>
      </c>
      <c r="D107" s="32" t="str">
        <f ca="1">IF(COUNTIF(INDIRECT(D$2),教师!$A107)&lt;&gt;0,COUNTIF(INDIRECT(D$2),教师!$A107),"")</f>
        <v/>
      </c>
      <c r="E107" s="32" t="str">
        <f ca="1">IF(COUNTIF(INDIRECT(E$2),教师!$A107)&lt;&gt;0,COUNTIF(INDIRECT(E$2),教师!$A107),"")</f>
        <v/>
      </c>
      <c r="F107" s="32" t="str">
        <f ca="1">IF(COUNTIF(INDIRECT(F$2),教师!$A107)&lt;&gt;0,COUNTIF(INDIRECT(F$2),教师!$A107),"")</f>
        <v/>
      </c>
      <c r="G107" s="33"/>
    </row>
    <row r="108" spans="1:7">
      <c r="A108" s="34" t="s">
        <v>95</v>
      </c>
      <c r="B108" s="6" t="s">
        <v>268</v>
      </c>
      <c r="C108" s="31" t="str">
        <f>IF(COUNTIF(任课!$F:$F,教师!$A108)=1,"班级","")</f>
        <v/>
      </c>
      <c r="D108" s="32">
        <f ca="1">IF(COUNTIF(INDIRECT(D$2),教师!$A108)&lt;&gt;0,COUNTIF(INDIRECT(D$2),教师!$A108),"")</f>
        <v>1</v>
      </c>
      <c r="E108" s="32" t="str">
        <f ca="1">IF(COUNTIF(INDIRECT(E$2),教师!$A108)&lt;&gt;0,COUNTIF(INDIRECT(E$2),教师!$A108),"")</f>
        <v/>
      </c>
      <c r="F108" s="32" t="str">
        <f ca="1">IF(COUNTIF(INDIRECT(F$2),教师!$A108)&lt;&gt;0,COUNTIF(INDIRECT(F$2),教师!$A108),"")</f>
        <v/>
      </c>
      <c r="G108" s="33"/>
    </row>
    <row r="109" spans="1:7">
      <c r="A109" s="34" t="s">
        <v>99</v>
      </c>
      <c r="B109" s="6" t="s">
        <v>268</v>
      </c>
      <c r="C109" s="31" t="str">
        <f>IF(COUNTIF(任课!$F:$F,教师!$A109)=1,"班级","")</f>
        <v/>
      </c>
      <c r="D109" s="32" t="str">
        <f ca="1">IF(COUNTIF(INDIRECT(D$2),教师!$A109)&lt;&gt;0,COUNTIF(INDIRECT(D$2),教师!$A109),"")</f>
        <v/>
      </c>
      <c r="E109" s="32" t="str">
        <f ca="1">IF(COUNTIF(INDIRECT(E$2),教师!$A109)&lt;&gt;0,COUNTIF(INDIRECT(E$2),教师!$A109),"")</f>
        <v/>
      </c>
      <c r="F109" s="32" t="str">
        <f ca="1">IF(COUNTIF(INDIRECT(F$2),教师!$A109)&lt;&gt;0,COUNTIF(INDIRECT(F$2),教师!$A109),"")</f>
        <v/>
      </c>
      <c r="G109" s="33"/>
    </row>
    <row r="110" spans="1:7">
      <c r="A110" s="34" t="s">
        <v>166</v>
      </c>
      <c r="B110" s="6" t="s">
        <v>268</v>
      </c>
      <c r="C110" s="31" t="str">
        <f>IF(COUNTIF(任课!$F:$F,教师!$A110)=1,"班级","")</f>
        <v>班级</v>
      </c>
      <c r="D110" s="32">
        <f ca="1">IF(COUNTIF(INDIRECT(D$2),教师!$A110)&lt;&gt;0,COUNTIF(INDIRECT(D$2),教师!$A110),"")</f>
        <v>1</v>
      </c>
      <c r="E110" s="32">
        <f ca="1">IF(COUNTIF(INDIRECT(E$2),教师!$A110)&lt;&gt;0,COUNTIF(INDIRECT(E$2),教师!$A110),"")</f>
        <v>1</v>
      </c>
      <c r="F110" s="32" t="str">
        <f ca="1">IF(COUNTIF(INDIRECT(F$2),教师!$A110)&lt;&gt;0,COUNTIF(INDIRECT(F$2),教师!$A110),"")</f>
        <v/>
      </c>
      <c r="G110" s="33"/>
    </row>
    <row r="111" spans="1:7">
      <c r="A111" s="34" t="s">
        <v>225</v>
      </c>
      <c r="B111" s="6" t="s">
        <v>260</v>
      </c>
      <c r="C111" s="31" t="str">
        <f>IF(COUNTIF(任课!$F:$F,教师!$A111)=1,"班级","")</f>
        <v/>
      </c>
      <c r="D111" s="32" t="str">
        <f ca="1">IF(COUNTIF(INDIRECT(D$2),教师!$A111)&lt;&gt;0,COUNTIF(INDIRECT(D$2),教师!$A111),"")</f>
        <v/>
      </c>
      <c r="E111" s="32" t="str">
        <f ca="1">IF(COUNTIF(INDIRECT(E$2),教师!$A111)&lt;&gt;0,COUNTIF(INDIRECT(E$2),教师!$A111),"")</f>
        <v/>
      </c>
      <c r="F111" s="32">
        <f ca="1">IF(COUNTIF(INDIRECT(F$2),教师!$A111)&lt;&gt;0,COUNTIF(INDIRECT(F$2),教师!$A111),"")</f>
        <v>1</v>
      </c>
      <c r="G111" s="33"/>
    </row>
    <row r="112" spans="1:7">
      <c r="A112" s="34" t="s">
        <v>97</v>
      </c>
      <c r="B112" s="6" t="s">
        <v>268</v>
      </c>
      <c r="C112" s="31" t="str">
        <f>IF(COUNTIF(任课!$F:$F,教师!$A112)=1,"班级","")</f>
        <v/>
      </c>
      <c r="D112" s="32" t="str">
        <f ca="1">IF(COUNTIF(INDIRECT(D$2),教师!$A112)&lt;&gt;0,COUNTIF(INDIRECT(D$2),教师!$A112),"")</f>
        <v/>
      </c>
      <c r="E112" s="32" t="str">
        <f ca="1">IF(COUNTIF(INDIRECT(E$2),教师!$A112)&lt;&gt;0,COUNTIF(INDIRECT(E$2),教师!$A112),"")</f>
        <v/>
      </c>
      <c r="F112" s="32" t="str">
        <f ca="1">IF(COUNTIF(INDIRECT(F$2),教师!$A112)&lt;&gt;0,COUNTIF(INDIRECT(F$2),教师!$A112),"")</f>
        <v/>
      </c>
      <c r="G112" s="33"/>
    </row>
    <row r="113" spans="1:7">
      <c r="A113" s="34" t="s">
        <v>94</v>
      </c>
      <c r="B113" s="6" t="s">
        <v>268</v>
      </c>
      <c r="C113" s="31" t="str">
        <f>IF(COUNTIF(任课!$F:$F,教师!$A113)=1,"班级","")</f>
        <v/>
      </c>
      <c r="D113" s="32">
        <f ca="1">IF(COUNTIF(INDIRECT(D$2),教师!$A113)&lt;&gt;0,COUNTIF(INDIRECT(D$2),教师!$A113),"")</f>
        <v>1</v>
      </c>
      <c r="E113" s="32" t="str">
        <f ca="1">IF(COUNTIF(INDIRECT(E$2),教师!$A113)&lt;&gt;0,COUNTIF(INDIRECT(E$2),教师!$A113),"")</f>
        <v/>
      </c>
      <c r="F113" s="32" t="str">
        <f ca="1">IF(COUNTIF(INDIRECT(F$2),教师!$A113)&lt;&gt;0,COUNTIF(INDIRECT(F$2),教师!$A113),"")</f>
        <v/>
      </c>
      <c r="G113" s="33"/>
    </row>
    <row r="114" spans="1:7">
      <c r="A114" s="34" t="s">
        <v>90</v>
      </c>
      <c r="B114" s="6" t="s">
        <v>260</v>
      </c>
      <c r="C114" s="31" t="str">
        <f>IF(COUNTIF(任课!$F:$F,教师!$A114)=1,"班级","")</f>
        <v/>
      </c>
      <c r="D114" s="32" t="str">
        <f ca="1">IF(COUNTIF(INDIRECT(D$2),教师!$A114)&lt;&gt;0,COUNTIF(INDIRECT(D$2),教师!$A114),"")</f>
        <v/>
      </c>
      <c r="E114" s="32" t="str">
        <f ca="1">IF(COUNTIF(INDIRECT(E$2),教师!$A114)&lt;&gt;0,COUNTIF(INDIRECT(E$2),教师!$A114),"")</f>
        <v/>
      </c>
      <c r="F114" s="32" t="str">
        <f ca="1">IF(COUNTIF(INDIRECT(F$2),教师!$A114)&lt;&gt;0,COUNTIF(INDIRECT(F$2),教师!$A114),"")</f>
        <v/>
      </c>
      <c r="G114" s="33"/>
    </row>
    <row r="115" spans="1:7">
      <c r="A115" s="34" t="s">
        <v>119</v>
      </c>
      <c r="B115" s="6" t="s">
        <v>266</v>
      </c>
      <c r="C115" s="31" t="str">
        <f>IF(COUNTIF(任课!$F:$F,教师!$A115)=1,"班级","")</f>
        <v/>
      </c>
      <c r="D115" s="32">
        <f ca="1">IF(COUNTIF(INDIRECT(D$2),教师!$A115)&lt;&gt;0,COUNTIF(INDIRECT(D$2),教师!$A115),"")</f>
        <v>2</v>
      </c>
      <c r="E115" s="32" t="str">
        <f ca="1">IF(COUNTIF(INDIRECT(E$2),教师!$A115)&lt;&gt;0,COUNTIF(INDIRECT(E$2),教师!$A115),"")</f>
        <v/>
      </c>
      <c r="F115" s="32" t="str">
        <f ca="1">IF(COUNTIF(INDIRECT(F$2),教师!$A115)&lt;&gt;0,COUNTIF(INDIRECT(F$2),教师!$A115),"")</f>
        <v/>
      </c>
      <c r="G115" s="33"/>
    </row>
    <row r="116" spans="1:7">
      <c r="A116" s="34" t="s">
        <v>145</v>
      </c>
      <c r="B116" s="6" t="s">
        <v>267</v>
      </c>
      <c r="C116" s="31" t="str">
        <f>IF(COUNTIF(任课!$F:$F,教师!$A116)=1,"班级","")</f>
        <v/>
      </c>
      <c r="D116" s="32" t="str">
        <f ca="1">IF(COUNTIF(INDIRECT(D$2),教师!$A116)&lt;&gt;0,COUNTIF(INDIRECT(D$2),教师!$A116),"")</f>
        <v/>
      </c>
      <c r="E116" s="32">
        <f ca="1">IF(COUNTIF(INDIRECT(E$2),教师!$A116)&lt;&gt;0,COUNTIF(INDIRECT(E$2),教师!$A116),"")</f>
        <v>1</v>
      </c>
      <c r="F116" s="32" t="str">
        <f ca="1">IF(COUNTIF(INDIRECT(F$2),教师!$A116)&lt;&gt;0,COUNTIF(INDIRECT(F$2),教师!$A116),"")</f>
        <v/>
      </c>
      <c r="G116" s="33"/>
    </row>
    <row r="117" spans="1:7">
      <c r="A117" s="34" t="s">
        <v>36</v>
      </c>
      <c r="B117" s="6" t="s">
        <v>267</v>
      </c>
      <c r="C117" s="31" t="str">
        <f>IF(COUNTIF(任课!$F:$F,教师!$A117)=1,"班级","")</f>
        <v/>
      </c>
      <c r="D117" s="32">
        <f ca="1">IF(COUNTIF(INDIRECT(D$2),教师!$A117)&lt;&gt;0,COUNTIF(INDIRECT(D$2),教师!$A117),"")</f>
        <v>1</v>
      </c>
      <c r="E117" s="32" t="str">
        <f ca="1">IF(COUNTIF(INDIRECT(E$2),教师!$A117)&lt;&gt;0,COUNTIF(INDIRECT(E$2),教师!$A117),"")</f>
        <v/>
      </c>
      <c r="F117" s="32" t="str">
        <f ca="1">IF(COUNTIF(INDIRECT(F$2),教师!$A117)&lt;&gt;0,COUNTIF(INDIRECT(F$2),教师!$A117),"")</f>
        <v/>
      </c>
      <c r="G117" s="33"/>
    </row>
    <row r="118" spans="1:7">
      <c r="A118" s="34" t="s">
        <v>92</v>
      </c>
      <c r="B118" s="6" t="s">
        <v>268</v>
      </c>
      <c r="C118" s="31" t="str">
        <f>IF(COUNTIF(任课!$F:$F,教师!$A118)=1,"班级","")</f>
        <v/>
      </c>
      <c r="D118" s="32">
        <f ca="1">IF(COUNTIF(INDIRECT(D$2),教师!$A118)&lt;&gt;0,COUNTIF(INDIRECT(D$2),教师!$A118),"")</f>
        <v>2</v>
      </c>
      <c r="E118" s="32" t="str">
        <f ca="1">IF(COUNTIF(INDIRECT(E$2),教师!$A118)&lt;&gt;0,COUNTIF(INDIRECT(E$2),教师!$A118),"")</f>
        <v/>
      </c>
      <c r="F118" s="32" t="str">
        <f ca="1">IF(COUNTIF(INDIRECT(F$2),教师!$A118)&lt;&gt;0,COUNTIF(INDIRECT(F$2),教师!$A118),"")</f>
        <v/>
      </c>
      <c r="G118" s="33"/>
    </row>
    <row r="119" spans="1:7">
      <c r="A119" s="34" t="s">
        <v>11</v>
      </c>
      <c r="B119" s="6" t="s">
        <v>263</v>
      </c>
      <c r="C119" s="31" t="str">
        <f>IF(COUNTIF(任课!$F:$F,教师!$A119)=1,"班级","")</f>
        <v/>
      </c>
      <c r="D119" s="32" t="str">
        <f ca="1">IF(COUNTIF(INDIRECT(D$2),教师!$A119)&lt;&gt;0,COUNTIF(INDIRECT(D$2),教师!$A119),"")</f>
        <v/>
      </c>
      <c r="E119" s="32" t="str">
        <f ca="1">IF(COUNTIF(INDIRECT(E$2),教师!$A119)&lt;&gt;0,COUNTIF(INDIRECT(E$2),教师!$A119),"")</f>
        <v/>
      </c>
      <c r="F119" s="32">
        <f ca="1">IF(COUNTIF(INDIRECT(F$2),教师!$A119)&lt;&gt;0,COUNTIF(INDIRECT(F$2),教师!$A119),"")</f>
        <v>2</v>
      </c>
      <c r="G119" s="33"/>
    </row>
    <row r="120" spans="1:7">
      <c r="A120" s="34" t="s">
        <v>199</v>
      </c>
      <c r="B120" s="6" t="s">
        <v>259</v>
      </c>
      <c r="C120" s="31" t="str">
        <f>IF(COUNTIF(任课!$F:$F,教师!$A120)=1,"班级","")</f>
        <v>班级</v>
      </c>
      <c r="D120" s="32" t="str">
        <f ca="1">IF(COUNTIF(INDIRECT(D$2),教师!$A120)&lt;&gt;0,COUNTIF(INDIRECT(D$2),教师!$A120),"")</f>
        <v/>
      </c>
      <c r="E120" s="32" t="str">
        <f ca="1">IF(COUNTIF(INDIRECT(E$2),教师!$A120)&lt;&gt;0,COUNTIF(INDIRECT(E$2),教师!$A120),"")</f>
        <v/>
      </c>
      <c r="F120" s="32">
        <f ca="1">IF(COUNTIF(INDIRECT(F$2),教师!$A120)&lt;&gt;0,COUNTIF(INDIRECT(F$2),教师!$A120),"")</f>
        <v>1</v>
      </c>
      <c r="G120" s="33"/>
    </row>
    <row r="121" spans="1:7">
      <c r="A121" s="34" t="s">
        <v>356</v>
      </c>
      <c r="B121" s="6" t="s">
        <v>268</v>
      </c>
      <c r="C121" s="31" t="str">
        <f>IF(COUNTIF(任课!$F:$F,教师!$A121)=1,"班级","")</f>
        <v/>
      </c>
      <c r="D121" s="32" t="str">
        <f ca="1">IF(COUNTIF(INDIRECT(D$2),教师!$A121)&lt;&gt;0,COUNTIF(INDIRECT(D$2),教师!$A121),"")</f>
        <v/>
      </c>
      <c r="E121" s="32" t="str">
        <f ca="1">IF(COUNTIF(INDIRECT(E$2),教师!$A121)&lt;&gt;0,COUNTIF(INDIRECT(E$2),教师!$A121),"")</f>
        <v/>
      </c>
      <c r="F121" s="32" t="str">
        <f ca="1">IF(COUNTIF(INDIRECT(F$2),教师!$A121)&lt;&gt;0,COUNTIF(INDIRECT(F$2),教师!$A121),"")</f>
        <v/>
      </c>
      <c r="G121" s="33"/>
    </row>
    <row r="122" spans="1:7">
      <c r="A122" s="34" t="s">
        <v>208</v>
      </c>
      <c r="B122" s="6" t="s">
        <v>259</v>
      </c>
      <c r="C122" s="31" t="str">
        <f>IF(COUNTIF(任课!$F:$F,教师!$A122)=1,"班级","")</f>
        <v/>
      </c>
      <c r="D122" s="32" t="str">
        <f ca="1">IF(COUNTIF(INDIRECT(D$2),教师!$A122)&lt;&gt;0,COUNTIF(INDIRECT(D$2),教师!$A122),"")</f>
        <v/>
      </c>
      <c r="E122" s="32" t="str">
        <f ca="1">IF(COUNTIF(INDIRECT(E$2),教师!$A122)&lt;&gt;0,COUNTIF(INDIRECT(E$2),教师!$A122),"")</f>
        <v/>
      </c>
      <c r="F122" s="32">
        <f ca="1">IF(COUNTIF(INDIRECT(F$2),教师!$A122)&lt;&gt;0,COUNTIF(INDIRECT(F$2),教师!$A122),"")</f>
        <v>1</v>
      </c>
      <c r="G122" s="33"/>
    </row>
    <row r="123" spans="1:7">
      <c r="A123" s="34" t="s">
        <v>227</v>
      </c>
      <c r="B123" s="6" t="s">
        <v>264</v>
      </c>
      <c r="C123" s="31" t="str">
        <f>IF(COUNTIF(任课!$F:$F,教师!$A123)=1,"班级","")</f>
        <v/>
      </c>
      <c r="D123" s="32" t="str">
        <f ca="1">IF(COUNTIF(INDIRECT(D$2),教师!$A123)&lt;&gt;0,COUNTIF(INDIRECT(D$2),教师!$A123),"")</f>
        <v/>
      </c>
      <c r="E123" s="32" t="str">
        <f ca="1">IF(COUNTIF(INDIRECT(E$2),教师!$A123)&lt;&gt;0,COUNTIF(INDIRECT(E$2),教师!$A123),"")</f>
        <v/>
      </c>
      <c r="F123" s="32">
        <f ca="1">IF(COUNTIF(INDIRECT(F$2),教师!$A123)&lt;&gt;0,COUNTIF(INDIRECT(F$2),教师!$A123),"")</f>
        <v>2</v>
      </c>
      <c r="G123" s="33"/>
    </row>
    <row r="124" spans="1:7">
      <c r="A124" s="34" t="s">
        <v>100</v>
      </c>
      <c r="B124" s="6" t="s">
        <v>264</v>
      </c>
      <c r="C124" s="31" t="str">
        <f>IF(COUNTIF(任课!$F:$F,教师!$A124)=1,"班级","")</f>
        <v/>
      </c>
      <c r="D124" s="32">
        <f ca="1">IF(COUNTIF(INDIRECT(D$2),教师!$A124)&lt;&gt;0,COUNTIF(INDIRECT(D$2),教师!$A124),"")</f>
        <v>3</v>
      </c>
      <c r="E124" s="32" t="str">
        <f ca="1">IF(COUNTIF(INDIRECT(E$2),教师!$A124)&lt;&gt;0,COUNTIF(INDIRECT(E$2),教师!$A124),"")</f>
        <v/>
      </c>
      <c r="F124" s="32" t="str">
        <f ca="1">IF(COUNTIF(INDIRECT(F$2),教师!$A124)&lt;&gt;0,COUNTIF(INDIRECT(F$2),教师!$A124),"")</f>
        <v/>
      </c>
      <c r="G124" s="33"/>
    </row>
    <row r="125" spans="1:7">
      <c r="A125" s="34" t="s">
        <v>180</v>
      </c>
      <c r="B125" s="6" t="s">
        <v>261</v>
      </c>
      <c r="C125" s="31" t="str">
        <f>IF(COUNTIF(任课!$F:$F,教师!$A125)=1,"班级","")</f>
        <v/>
      </c>
      <c r="D125" s="32" t="str">
        <f ca="1">IF(COUNTIF(INDIRECT(D$2),教师!$A125)&lt;&gt;0,COUNTIF(INDIRECT(D$2),教师!$A125),"")</f>
        <v/>
      </c>
      <c r="E125" s="32">
        <f ca="1">IF(COUNTIF(INDIRECT(E$2),教师!$A125)&lt;&gt;0,COUNTIF(INDIRECT(E$2),教师!$A125),"")</f>
        <v>3</v>
      </c>
      <c r="F125" s="32" t="str">
        <f ca="1">IF(COUNTIF(INDIRECT(F$2),教师!$A125)&lt;&gt;0,COUNTIF(INDIRECT(F$2),教师!$A125),"")</f>
        <v/>
      </c>
      <c r="G125" s="33"/>
    </row>
    <row r="126" spans="1:7">
      <c r="A126" s="34" t="s">
        <v>79</v>
      </c>
      <c r="B126" s="6" t="s">
        <v>260</v>
      </c>
      <c r="C126" s="31" t="str">
        <f>IF(COUNTIF(任课!$F:$F,教师!$A126)=1,"班级","")</f>
        <v/>
      </c>
      <c r="D126" s="32">
        <f ca="1">IF(COUNTIF(INDIRECT(D$2),教师!$A126)&lt;&gt;0,COUNTIF(INDIRECT(D$2),教师!$A126),"")</f>
        <v>2</v>
      </c>
      <c r="E126" s="32" t="str">
        <f ca="1">IF(COUNTIF(INDIRECT(E$2),教师!$A126)&lt;&gt;0,COUNTIF(INDIRECT(E$2),教师!$A126),"")</f>
        <v/>
      </c>
      <c r="F126" s="32" t="str">
        <f ca="1">IF(COUNTIF(INDIRECT(F$2),教师!$A126)&lt;&gt;0,COUNTIF(INDIRECT(F$2),教师!$A126),"")</f>
        <v/>
      </c>
      <c r="G126" s="33"/>
    </row>
    <row r="127" spans="1:7">
      <c r="A127" s="34" t="s">
        <v>151</v>
      </c>
      <c r="B127" s="6" t="s">
        <v>259</v>
      </c>
      <c r="C127" s="31" t="str">
        <f>IF(COUNTIF(任课!$F:$F,教师!$A127)=1,"班级","")</f>
        <v/>
      </c>
      <c r="D127" s="32" t="str">
        <f ca="1">IF(COUNTIF(INDIRECT(D$2),教师!$A127)&lt;&gt;0,COUNTIF(INDIRECT(D$2),教师!$A127),"")</f>
        <v/>
      </c>
      <c r="E127" s="32">
        <f ca="1">IF(COUNTIF(INDIRECT(E$2),教师!$A127)&lt;&gt;0,COUNTIF(INDIRECT(E$2),教师!$A127),"")</f>
        <v>1</v>
      </c>
      <c r="F127" s="32" t="str">
        <f ca="1">IF(COUNTIF(INDIRECT(F$2),教师!$A127)&lt;&gt;0,COUNTIF(INDIRECT(F$2),教师!$A127),"")</f>
        <v/>
      </c>
      <c r="G127" s="33"/>
    </row>
    <row r="128" spans="1:7">
      <c r="A128" s="34" t="s">
        <v>130</v>
      </c>
      <c r="B128" s="6" t="s">
        <v>271</v>
      </c>
      <c r="C128" s="31" t="str">
        <f>IF(COUNTIF(任课!$F:$F,教师!$A128)=1,"班级","")</f>
        <v/>
      </c>
      <c r="D128" s="32" t="str">
        <f ca="1">IF(COUNTIF(INDIRECT(D$2),教师!$A128)&lt;&gt;0,COUNTIF(INDIRECT(D$2),教师!$A128),"")</f>
        <v/>
      </c>
      <c r="E128" s="32" t="str">
        <f ca="1">IF(COUNTIF(INDIRECT(E$2),教师!$A128)&lt;&gt;0,COUNTIF(INDIRECT(E$2),教师!$A128),"")</f>
        <v/>
      </c>
      <c r="F128" s="32" t="str">
        <f ca="1">IF(COUNTIF(INDIRECT(F$2),教师!$A128)&lt;&gt;0,COUNTIF(INDIRECT(F$2),教师!$A128),"")</f>
        <v/>
      </c>
      <c r="G128" s="33"/>
    </row>
    <row r="129" spans="1:7">
      <c r="A129" s="34" t="s">
        <v>83</v>
      </c>
      <c r="B129" s="6" t="s">
        <v>260</v>
      </c>
      <c r="C129" s="31" t="str">
        <f>IF(COUNTIF(任课!$F:$F,教师!$A129)=1,"班级","")</f>
        <v/>
      </c>
      <c r="D129" s="32">
        <f ca="1">IF(COUNTIF(INDIRECT(D$2),教师!$A129)&lt;&gt;0,COUNTIF(INDIRECT(D$2),教师!$A129),"")</f>
        <v>2</v>
      </c>
      <c r="E129" s="32" t="str">
        <f ca="1">IF(COUNTIF(INDIRECT(E$2),教师!$A129)&lt;&gt;0,COUNTIF(INDIRECT(E$2),教师!$A129),"")</f>
        <v/>
      </c>
      <c r="F129" s="32" t="str">
        <f ca="1">IF(COUNTIF(INDIRECT(F$2),教师!$A129)&lt;&gt;0,COUNTIF(INDIRECT(F$2),教师!$A129),"")</f>
        <v/>
      </c>
      <c r="G129" s="33"/>
    </row>
    <row r="130" spans="1:7">
      <c r="A130" s="34" t="s">
        <v>120</v>
      </c>
      <c r="B130" s="6" t="s">
        <v>261</v>
      </c>
      <c r="C130" s="31" t="str">
        <f>IF(COUNTIF(任课!$F:$F,教师!$A130)=1,"班级","")</f>
        <v/>
      </c>
      <c r="D130" s="32">
        <f ca="1">IF(COUNTIF(INDIRECT(D$2),教师!$A130)&lt;&gt;0,COUNTIF(INDIRECT(D$2),教师!$A130),"")</f>
        <v>1</v>
      </c>
      <c r="E130" s="32" t="str">
        <f ca="1">IF(COUNTIF(INDIRECT(E$2),教师!$A130)&lt;&gt;0,COUNTIF(INDIRECT(E$2),教师!$A130),"")</f>
        <v/>
      </c>
      <c r="F130" s="32">
        <f ca="1">IF(COUNTIF(INDIRECT(F$2),教师!$A130)&lt;&gt;0,COUNTIF(INDIRECT(F$2),教师!$A130),"")</f>
        <v>1</v>
      </c>
      <c r="G130" s="33"/>
    </row>
    <row r="131" spans="1:7">
      <c r="A131" s="34" t="s">
        <v>132</v>
      </c>
      <c r="B131" s="6" t="s">
        <v>271</v>
      </c>
      <c r="C131" s="31" t="str">
        <f>IF(COUNTIF(任课!$F:$F,教师!$A131)=1,"班级","")</f>
        <v/>
      </c>
      <c r="D131" s="32" t="str">
        <f ca="1">IF(COUNTIF(INDIRECT(D$2),教师!$A131)&lt;&gt;0,COUNTIF(INDIRECT(D$2),教师!$A131),"")</f>
        <v/>
      </c>
      <c r="E131" s="32" t="str">
        <f ca="1">IF(COUNTIF(INDIRECT(E$2),教师!$A131)&lt;&gt;0,COUNTIF(INDIRECT(E$2),教师!$A131),"")</f>
        <v/>
      </c>
      <c r="F131" s="32" t="str">
        <f ca="1">IF(COUNTIF(INDIRECT(F$2),教师!$A131)&lt;&gt;0,COUNTIF(INDIRECT(F$2),教师!$A131),"")</f>
        <v/>
      </c>
      <c r="G131" s="33"/>
    </row>
    <row r="132" spans="1:7">
      <c r="A132" s="34" t="s">
        <v>242</v>
      </c>
      <c r="B132" s="6" t="s">
        <v>269</v>
      </c>
      <c r="C132" s="31" t="str">
        <f>IF(COUNTIF(任课!$F:$F,教师!$A132)=1,"班级","")</f>
        <v/>
      </c>
      <c r="D132" s="32" t="str">
        <f ca="1">IF(COUNTIF(INDIRECT(D$2),教师!$A132)&lt;&gt;0,COUNTIF(INDIRECT(D$2),教师!$A132),"")</f>
        <v/>
      </c>
      <c r="E132" s="32" t="str">
        <f ca="1">IF(COUNTIF(INDIRECT(E$2),教师!$A132)&lt;&gt;0,COUNTIF(INDIRECT(E$2),教师!$A132),"")</f>
        <v/>
      </c>
      <c r="F132" s="32">
        <f ca="1">IF(COUNTIF(INDIRECT(F$2),教师!$A132)&lt;&gt;0,COUNTIF(INDIRECT(F$2),教师!$A132),"")</f>
        <v>1</v>
      </c>
      <c r="G132" s="33"/>
    </row>
    <row r="133" spans="1:7">
      <c r="A133" s="34" t="s">
        <v>357</v>
      </c>
      <c r="B133" s="6" t="s">
        <v>262</v>
      </c>
      <c r="C133" s="31" t="str">
        <f>IF(COUNTIF(任课!$F:$F,教师!$A133)=1,"班级","")</f>
        <v/>
      </c>
      <c r="D133" s="32" t="str">
        <f ca="1">IF(COUNTIF(INDIRECT(D$2),教师!$A133)&lt;&gt;0,COUNTIF(INDIRECT(D$2),教师!$A133),"")</f>
        <v/>
      </c>
      <c r="E133" s="32" t="str">
        <f ca="1">IF(COUNTIF(INDIRECT(E$2),教师!$A133)&lt;&gt;0,COUNTIF(INDIRECT(E$2),教师!$A133),"")</f>
        <v/>
      </c>
      <c r="F133" s="32" t="str">
        <f ca="1">IF(COUNTIF(INDIRECT(F$2),教师!$A133)&lt;&gt;0,COUNTIF(INDIRECT(F$2),教师!$A133),"")</f>
        <v/>
      </c>
      <c r="G133" s="33"/>
    </row>
    <row r="134" spans="1:7">
      <c r="A134" s="34" t="s">
        <v>102</v>
      </c>
      <c r="B134" s="6" t="s">
        <v>264</v>
      </c>
      <c r="C134" s="31" t="str">
        <f>IF(COUNTIF(任课!$F:$F,教师!$A134)=1,"班级","")</f>
        <v/>
      </c>
      <c r="D134" s="32">
        <f ca="1">IF(COUNTIF(INDIRECT(D$2),教师!$A134)&lt;&gt;0,COUNTIF(INDIRECT(D$2),教师!$A134),"")</f>
        <v>1</v>
      </c>
      <c r="E134" s="32" t="str">
        <f ca="1">IF(COUNTIF(INDIRECT(E$2),教师!$A134)&lt;&gt;0,COUNTIF(INDIRECT(E$2),教师!$A134),"")</f>
        <v/>
      </c>
      <c r="F134" s="32" t="str">
        <f ca="1">IF(COUNTIF(INDIRECT(F$2),教师!$A134)&lt;&gt;0,COUNTIF(INDIRECT(F$2),教师!$A134),"")</f>
        <v/>
      </c>
      <c r="G134" s="33"/>
    </row>
    <row r="135" spans="1:7">
      <c r="A135" s="34" t="s">
        <v>224</v>
      </c>
      <c r="B135" s="6" t="s">
        <v>260</v>
      </c>
      <c r="C135" s="31" t="str">
        <f>IF(COUNTIF(任课!$F:$F,教师!$A135)=1,"班级","")</f>
        <v/>
      </c>
      <c r="D135" s="32" t="str">
        <f ca="1">IF(COUNTIF(INDIRECT(D$2),教师!$A135)&lt;&gt;0,COUNTIF(INDIRECT(D$2),教师!$A135),"")</f>
        <v/>
      </c>
      <c r="E135" s="32" t="str">
        <f ca="1">IF(COUNTIF(INDIRECT(E$2),教师!$A135)&lt;&gt;0,COUNTIF(INDIRECT(E$2),教师!$A135),"")</f>
        <v/>
      </c>
      <c r="F135" s="32">
        <f ca="1">IF(COUNTIF(INDIRECT(F$2),教师!$A135)&lt;&gt;0,COUNTIF(INDIRECT(F$2),教师!$A135),"")</f>
        <v>1</v>
      </c>
      <c r="G135" s="33"/>
    </row>
    <row r="136" spans="1:7">
      <c r="A136" s="34" t="s">
        <v>358</v>
      </c>
      <c r="B136" s="6" t="s">
        <v>268</v>
      </c>
      <c r="C136" s="31" t="str">
        <f>IF(COUNTIF(任课!$F:$F,教师!$A136)=1,"班级","")</f>
        <v/>
      </c>
      <c r="D136" s="32">
        <f ca="1">IF(COUNTIF(INDIRECT(D$2),教师!$A136)&lt;&gt;0,COUNTIF(INDIRECT(D$2),教师!$A136),"")</f>
        <v>1</v>
      </c>
      <c r="E136" s="32" t="str">
        <f ca="1">IF(COUNTIF(INDIRECT(E$2),教师!$A136)&lt;&gt;0,COUNTIF(INDIRECT(E$2),教师!$A136),"")</f>
        <v/>
      </c>
      <c r="F136" s="32" t="str">
        <f ca="1">IF(COUNTIF(INDIRECT(F$2),教师!$A136)&lt;&gt;0,COUNTIF(INDIRECT(F$2),教师!$A136),"")</f>
        <v/>
      </c>
      <c r="G136" s="33"/>
    </row>
    <row r="137" spans="1:7">
      <c r="A137" s="34" t="s">
        <v>359</v>
      </c>
      <c r="B137" s="6" t="s">
        <v>259</v>
      </c>
      <c r="C137" s="31" t="str">
        <f>IF(COUNTIF(任课!$F:$F,教师!$A137)=1,"班级","")</f>
        <v/>
      </c>
      <c r="D137" s="32" t="str">
        <f ca="1">IF(COUNTIF(INDIRECT(D$2),教师!$A137)&lt;&gt;0,COUNTIF(INDIRECT(D$2),教师!$A137),"")</f>
        <v/>
      </c>
      <c r="E137" s="32" t="str">
        <f ca="1">IF(COUNTIF(INDIRECT(E$2),教师!$A137)&lt;&gt;0,COUNTIF(INDIRECT(E$2),教师!$A137),"")</f>
        <v/>
      </c>
      <c r="F137" s="32" t="str">
        <f ca="1">IF(COUNTIF(INDIRECT(F$2),教师!$A137)&lt;&gt;0,COUNTIF(INDIRECT(F$2),教师!$A137),"")</f>
        <v/>
      </c>
      <c r="G137" s="33"/>
    </row>
    <row r="138" spans="1:7">
      <c r="A138" s="34" t="s">
        <v>96</v>
      </c>
      <c r="B138" s="6" t="s">
        <v>268</v>
      </c>
      <c r="C138" s="31" t="str">
        <f>IF(COUNTIF(任课!$F:$F,教师!$A138)=1,"班级","")</f>
        <v/>
      </c>
      <c r="D138" s="32" t="str">
        <f ca="1">IF(COUNTIF(INDIRECT(D$2),教师!$A138)&lt;&gt;0,COUNTIF(INDIRECT(D$2),教师!$A138),"")</f>
        <v/>
      </c>
      <c r="E138" s="32" t="str">
        <f ca="1">IF(COUNTIF(INDIRECT(E$2),教师!$A138)&lt;&gt;0,COUNTIF(INDIRECT(E$2),教师!$A138),"")</f>
        <v/>
      </c>
      <c r="F138" s="32" t="str">
        <f ca="1">IF(COUNTIF(INDIRECT(F$2),教师!$A138)&lt;&gt;0,COUNTIF(INDIRECT(F$2),教师!$A138),"")</f>
        <v/>
      </c>
      <c r="G138" s="33"/>
    </row>
    <row r="139" spans="1:7">
      <c r="A139" s="34" t="s">
        <v>185</v>
      </c>
      <c r="B139" s="6" t="s">
        <v>269</v>
      </c>
      <c r="C139" s="31" t="str">
        <f>IF(COUNTIF(任课!$F:$F,教师!$A139)=1,"班级","")</f>
        <v/>
      </c>
      <c r="D139" s="32" t="str">
        <f ca="1">IF(COUNTIF(INDIRECT(D$2),教师!$A139)&lt;&gt;0,COUNTIF(INDIRECT(D$2),教师!$A139),"")</f>
        <v/>
      </c>
      <c r="E139" s="32">
        <f ca="1">IF(COUNTIF(INDIRECT(E$2),教师!$A139)&lt;&gt;0,COUNTIF(INDIRECT(E$2),教师!$A139),"")</f>
        <v>2</v>
      </c>
      <c r="F139" s="32" t="str">
        <f ca="1">IF(COUNTIF(INDIRECT(F$2),教师!$A139)&lt;&gt;0,COUNTIF(INDIRECT(F$2),教师!$A139),"")</f>
        <v/>
      </c>
      <c r="G139" s="33"/>
    </row>
    <row r="140" spans="1:7">
      <c r="A140" s="34" t="s">
        <v>360</v>
      </c>
      <c r="B140" s="6" t="s">
        <v>361</v>
      </c>
      <c r="C140" s="31" t="str">
        <f>IF(COUNTIF(任课!$F:$F,教师!$A140)=1,"班级","")</f>
        <v/>
      </c>
      <c r="D140" s="32" t="str">
        <f ca="1">IF(COUNTIF(INDIRECT(D$2),教师!$A140)&lt;&gt;0,COUNTIF(INDIRECT(D$2),教师!$A140),"")</f>
        <v/>
      </c>
      <c r="E140" s="32" t="str">
        <f ca="1">IF(COUNTIF(INDIRECT(E$2),教师!$A140)&lt;&gt;0,COUNTIF(INDIRECT(E$2),教师!$A140),"")</f>
        <v/>
      </c>
      <c r="F140" s="32" t="str">
        <f ca="1">IF(COUNTIF(INDIRECT(F$2),教师!$A140)&lt;&gt;0,COUNTIF(INDIRECT(F$2),教师!$A140),"")</f>
        <v/>
      </c>
      <c r="G140" s="33"/>
    </row>
    <row r="141" spans="1:7">
      <c r="D141" s="22">
        <f ca="1">SUM(D3:D140)</f>
        <v>104</v>
      </c>
      <c r="E141" s="22">
        <f ca="1">SUM(E3:E140)</f>
        <v>38</v>
      </c>
      <c r="F141" s="22">
        <f ca="1">SUM(F3:F140)</f>
        <v>72</v>
      </c>
      <c r="G141" s="22"/>
    </row>
  </sheetData>
  <phoneticPr fontId="53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workbookViewId="0">
      <selection activeCell="L8" sqref="L8"/>
    </sheetView>
  </sheetViews>
  <sheetFormatPr defaultColWidth="9" defaultRowHeight="14.25"/>
  <cols>
    <col min="1" max="1" width="7" style="7" customWidth="1"/>
    <col min="2" max="2" width="10.625" style="7" customWidth="1"/>
    <col min="3" max="3" width="7.375" style="7" customWidth="1"/>
    <col min="6" max="19" width="9.25" customWidth="1"/>
  </cols>
  <sheetData>
    <row r="1" spans="1:19" ht="24" customHeight="1">
      <c r="A1" s="8" t="s">
        <v>362</v>
      </c>
      <c r="B1" s="8" t="s">
        <v>363</v>
      </c>
      <c r="C1" s="8" t="s">
        <v>364</v>
      </c>
      <c r="D1" s="8" t="s">
        <v>3</v>
      </c>
      <c r="E1" s="8" t="s">
        <v>365</v>
      </c>
      <c r="F1" s="8" t="s">
        <v>270</v>
      </c>
      <c r="G1" s="8" t="s">
        <v>267</v>
      </c>
      <c r="H1" s="8" t="s">
        <v>259</v>
      </c>
      <c r="I1" s="8" t="s">
        <v>262</v>
      </c>
      <c r="J1" s="8" t="s">
        <v>260</v>
      </c>
      <c r="K1" s="8" t="s">
        <v>268</v>
      </c>
      <c r="L1" s="8" t="s">
        <v>264</v>
      </c>
      <c r="M1" s="8" t="s">
        <v>263</v>
      </c>
      <c r="N1" s="8" t="s">
        <v>266</v>
      </c>
      <c r="O1" s="8" t="s">
        <v>261</v>
      </c>
      <c r="P1" s="8" t="s">
        <v>352</v>
      </c>
      <c r="Q1" s="8" t="s">
        <v>354</v>
      </c>
      <c r="R1" s="8" t="s">
        <v>271</v>
      </c>
      <c r="S1" s="8" t="s">
        <v>269</v>
      </c>
    </row>
    <row r="2" spans="1:19" ht="19.5" customHeight="1">
      <c r="D2" s="8"/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</row>
    <row r="3" spans="1:19" ht="19.5" customHeight="1">
      <c r="D3" s="105" t="s">
        <v>366</v>
      </c>
      <c r="E3" s="106"/>
      <c r="F3" s="8"/>
      <c r="G3" s="8">
        <v>7</v>
      </c>
      <c r="H3" s="8">
        <v>8</v>
      </c>
      <c r="I3" s="8">
        <v>9</v>
      </c>
      <c r="J3" s="8">
        <v>1</v>
      </c>
      <c r="K3" s="8">
        <v>3</v>
      </c>
      <c r="L3" s="8">
        <v>4</v>
      </c>
      <c r="M3" s="8">
        <v>5</v>
      </c>
      <c r="N3" s="8">
        <v>2</v>
      </c>
      <c r="O3" s="8">
        <v>6</v>
      </c>
      <c r="P3" s="8"/>
      <c r="Q3" s="8"/>
      <c r="R3" s="8"/>
      <c r="S3" s="8"/>
    </row>
    <row r="4" spans="1:19" ht="24" customHeight="1">
      <c r="D4" s="105" t="s">
        <v>367</v>
      </c>
      <c r="E4" s="106"/>
      <c r="F4" s="9" t="str">
        <f>MID(ADDRESS(1,COLUMN(),,,"任课"),1,5)&amp;":"&amp;MID(ADDRESS(1,19,),1,2)</f>
        <v>任课!$F:$S</v>
      </c>
      <c r="G4" s="9" t="str">
        <f t="shared" ref="G4:S4" si="0">MID(ADDRESS(1,COLUMN(),,,"任课"),1,5)&amp;":"&amp;MID(ADDRESS(1,19,),1,2)</f>
        <v>任课!$G:$S</v>
      </c>
      <c r="H4" s="9" t="str">
        <f t="shared" si="0"/>
        <v>任课!$H:$S</v>
      </c>
      <c r="I4" s="9" t="str">
        <f t="shared" si="0"/>
        <v>任课!$I:$S</v>
      </c>
      <c r="J4" s="9" t="str">
        <f t="shared" si="0"/>
        <v>任课!$J:$S</v>
      </c>
      <c r="K4" s="9" t="str">
        <f t="shared" si="0"/>
        <v>任课!$K:$S</v>
      </c>
      <c r="L4" s="9" t="str">
        <f t="shared" si="0"/>
        <v>任课!$L:$S</v>
      </c>
      <c r="M4" s="9" t="str">
        <f t="shared" si="0"/>
        <v>任课!$M:$S</v>
      </c>
      <c r="N4" s="9" t="str">
        <f t="shared" si="0"/>
        <v>任课!$N:$S</v>
      </c>
      <c r="O4" s="9" t="str">
        <f t="shared" si="0"/>
        <v>任课!$O:$S</v>
      </c>
      <c r="P4" s="9" t="str">
        <f t="shared" si="0"/>
        <v>任课!$P:$S</v>
      </c>
      <c r="Q4" s="9" t="str">
        <f t="shared" si="0"/>
        <v>任课!$Q:$S</v>
      </c>
      <c r="R4" s="9" t="str">
        <f t="shared" si="0"/>
        <v>任课!$R:$S</v>
      </c>
      <c r="S4" s="9" t="str">
        <f t="shared" si="0"/>
        <v>任课!$S:$S</v>
      </c>
    </row>
    <row r="5" spans="1:19" ht="23.25" customHeight="1">
      <c r="A5" s="10" t="str">
        <f>CHOOSE(VALUE(MID($D5,1,1)),"高一","高二","高三")</f>
        <v>高一</v>
      </c>
      <c r="B5" s="10" t="str">
        <f>IF(COUNTIF($A$5:$A5,$A5)=1,$A5&amp;"首",IF(COUNTIF($A$5:$A5,$A5)=COUNTIF($A:$A,$A5),$A5&amp;"尾",""))</f>
        <v>高一首</v>
      </c>
      <c r="C5" s="10">
        <f>IF(OR(RIGHT($B5,1)="首",RIGHT($B5,1)="尾"),ROW(),"")</f>
        <v>5</v>
      </c>
      <c r="D5" s="11">
        <v>101</v>
      </c>
      <c r="E5" s="12" t="s">
        <v>368</v>
      </c>
      <c r="F5" s="12" t="s">
        <v>64</v>
      </c>
      <c r="G5" s="12" t="s">
        <v>36</v>
      </c>
      <c r="H5" s="12" t="s">
        <v>64</v>
      </c>
      <c r="I5" s="12" t="s">
        <v>72</v>
      </c>
      <c r="J5" s="12" t="s">
        <v>79</v>
      </c>
      <c r="K5" s="11" t="s">
        <v>369</v>
      </c>
      <c r="L5" s="12" t="s">
        <v>100</v>
      </c>
      <c r="M5" s="12" t="s">
        <v>105</v>
      </c>
      <c r="N5" s="12" t="s">
        <v>115</v>
      </c>
      <c r="O5" s="12" t="s">
        <v>122</v>
      </c>
      <c r="P5" s="12" t="s">
        <v>351</v>
      </c>
      <c r="Q5" s="12" t="s">
        <v>353</v>
      </c>
      <c r="R5" s="12" t="s">
        <v>128</v>
      </c>
      <c r="S5" s="12" t="s">
        <v>135</v>
      </c>
    </row>
    <row r="6" spans="1:19" ht="23.25" customHeight="1">
      <c r="A6" s="10" t="str">
        <f t="shared" ref="A6:A27" si="1">CHOOSE(VALUE(MID($D6,1,1)),"高一","高二","高三")</f>
        <v>高一</v>
      </c>
      <c r="B6" s="10" t="str">
        <f>IF(COUNTIF($A$5:$A6,$A6)=1,$A6&amp;"首",IF(COUNTIF($A$5:$A6,$A6)=COUNTIF($A:$A,$A6),$A6&amp;"尾",""))</f>
        <v/>
      </c>
      <c r="C6" s="10" t="str">
        <f t="shared" ref="C6:C27" si="2">IF(OR(RIGHT($B6,1)="首",RIGHT($B6,1)="尾"),ROW(),"")</f>
        <v/>
      </c>
      <c r="D6" s="11">
        <v>102</v>
      </c>
      <c r="E6" s="12" t="s">
        <v>370</v>
      </c>
      <c r="F6" s="12" t="s">
        <v>75</v>
      </c>
      <c r="G6" s="11" t="s">
        <v>371</v>
      </c>
      <c r="H6" s="12" t="s">
        <v>69</v>
      </c>
      <c r="I6" s="11" t="s">
        <v>372</v>
      </c>
      <c r="J6" s="12" t="s">
        <v>85</v>
      </c>
      <c r="K6" s="12" t="s">
        <v>358</v>
      </c>
      <c r="L6" s="12" t="s">
        <v>102</v>
      </c>
      <c r="M6" s="12" t="s">
        <v>105</v>
      </c>
      <c r="N6" s="11" t="s">
        <v>373</v>
      </c>
      <c r="O6" s="11" t="s">
        <v>374</v>
      </c>
      <c r="P6" s="12" t="s">
        <v>351</v>
      </c>
      <c r="Q6" s="12" t="s">
        <v>353</v>
      </c>
      <c r="R6" s="12" t="s">
        <v>128</v>
      </c>
      <c r="S6" s="12" t="s">
        <v>135</v>
      </c>
    </row>
    <row r="7" spans="1:19" ht="23.25" customHeight="1">
      <c r="A7" s="10" t="str">
        <f t="shared" si="1"/>
        <v>高一</v>
      </c>
      <c r="B7" s="10" t="str">
        <f>IF(COUNTIF($A$5:$A7,$A7)=1,$A7&amp;"首",IF(COUNTIF($A$5:$A7,$A7)=COUNTIF($A:$A,$A7),$A7&amp;"尾",""))</f>
        <v/>
      </c>
      <c r="C7" s="10" t="str">
        <f t="shared" si="2"/>
        <v/>
      </c>
      <c r="D7" s="11">
        <v>103</v>
      </c>
      <c r="E7" s="12" t="s">
        <v>370</v>
      </c>
      <c r="F7" s="12" t="s">
        <v>66</v>
      </c>
      <c r="G7" s="11" t="s">
        <v>371</v>
      </c>
      <c r="H7" s="12" t="s">
        <v>66</v>
      </c>
      <c r="I7" s="11" t="s">
        <v>375</v>
      </c>
      <c r="J7" s="12" t="s">
        <v>83</v>
      </c>
      <c r="K7" s="12" t="s">
        <v>94</v>
      </c>
      <c r="L7" s="12" t="s">
        <v>100</v>
      </c>
      <c r="M7" s="12" t="s">
        <v>105</v>
      </c>
      <c r="N7" s="12" t="s">
        <v>119</v>
      </c>
      <c r="O7" s="11" t="s">
        <v>376</v>
      </c>
      <c r="P7" s="12" t="s">
        <v>351</v>
      </c>
      <c r="Q7" s="12" t="s">
        <v>353</v>
      </c>
      <c r="R7" s="12" t="s">
        <v>128</v>
      </c>
      <c r="S7" s="12" t="s">
        <v>135</v>
      </c>
    </row>
    <row r="8" spans="1:19" ht="23.25" customHeight="1">
      <c r="A8" s="10" t="str">
        <f t="shared" si="1"/>
        <v>高一</v>
      </c>
      <c r="B8" s="10" t="str">
        <f>IF(COUNTIF($A$5:$A8,$A8)=1,$A8&amp;"首",IF(COUNTIF($A$5:$A8,$A8)=COUNTIF($A:$A,$A8),$A8&amp;"尾",""))</f>
        <v/>
      </c>
      <c r="C8" s="10" t="str">
        <f t="shared" si="2"/>
        <v/>
      </c>
      <c r="D8" s="11">
        <v>104</v>
      </c>
      <c r="E8" s="12" t="s">
        <v>370</v>
      </c>
      <c r="F8" s="12" t="s">
        <v>62</v>
      </c>
      <c r="G8" s="12" t="s">
        <v>62</v>
      </c>
      <c r="H8" s="12" t="s">
        <v>69</v>
      </c>
      <c r="I8" s="11" t="s">
        <v>375</v>
      </c>
      <c r="J8" s="11" t="s">
        <v>377</v>
      </c>
      <c r="K8" s="11" t="s">
        <v>369</v>
      </c>
      <c r="L8" s="12" t="s">
        <v>100</v>
      </c>
      <c r="M8" s="12" t="s">
        <v>107</v>
      </c>
      <c r="N8" s="11" t="s">
        <v>373</v>
      </c>
      <c r="O8" s="11" t="s">
        <v>378</v>
      </c>
      <c r="P8" s="12" t="s">
        <v>351</v>
      </c>
      <c r="Q8" s="12" t="s">
        <v>353</v>
      </c>
      <c r="R8" s="12" t="s">
        <v>128</v>
      </c>
      <c r="S8" s="12" t="s">
        <v>135</v>
      </c>
    </row>
    <row r="9" spans="1:19" ht="23.25" customHeight="1">
      <c r="A9" s="10" t="str">
        <f t="shared" si="1"/>
        <v>高一</v>
      </c>
      <c r="B9" s="10" t="str">
        <f>IF(COUNTIF($A$5:$A9,$A9)=1,$A9&amp;"首",IF(COUNTIF($A$5:$A9,$A9)=COUNTIF($A:$A,$A9),$A9&amp;"尾",""))</f>
        <v/>
      </c>
      <c r="C9" s="10" t="str">
        <f t="shared" si="2"/>
        <v/>
      </c>
      <c r="D9" s="11">
        <v>105</v>
      </c>
      <c r="E9" s="12" t="s">
        <v>379</v>
      </c>
      <c r="F9" s="12" t="s">
        <v>115</v>
      </c>
      <c r="G9" s="12" t="s">
        <v>60</v>
      </c>
      <c r="H9" s="12" t="s">
        <v>67</v>
      </c>
      <c r="I9" s="11" t="s">
        <v>380</v>
      </c>
      <c r="J9" s="12" t="s">
        <v>85</v>
      </c>
      <c r="K9" s="12" t="s">
        <v>98</v>
      </c>
      <c r="L9" s="12" t="s">
        <v>104</v>
      </c>
      <c r="M9" s="12" t="s">
        <v>105</v>
      </c>
      <c r="N9" s="12" t="s">
        <v>115</v>
      </c>
      <c r="O9" s="11" t="s">
        <v>374</v>
      </c>
      <c r="P9" s="12" t="s">
        <v>351</v>
      </c>
      <c r="Q9" s="12" t="s">
        <v>353</v>
      </c>
      <c r="R9" s="12" t="s">
        <v>128</v>
      </c>
      <c r="S9" s="12" t="s">
        <v>137</v>
      </c>
    </row>
    <row r="10" spans="1:19" ht="23.25" customHeight="1">
      <c r="A10" s="10" t="str">
        <f t="shared" si="1"/>
        <v>高一</v>
      </c>
      <c r="B10" s="10" t="str">
        <f>IF(COUNTIF($A$5:$A10,$A10)=1,$A10&amp;"首",IF(COUNTIF($A$5:$A10,$A10)=COUNTIF($A:$A,$A10),$A10&amp;"尾",""))</f>
        <v/>
      </c>
      <c r="C10" s="10" t="str">
        <f t="shared" si="2"/>
        <v/>
      </c>
      <c r="D10" s="11">
        <v>106</v>
      </c>
      <c r="E10" s="12" t="s">
        <v>379</v>
      </c>
      <c r="F10" s="12" t="s">
        <v>63</v>
      </c>
      <c r="G10" s="11" t="s">
        <v>381</v>
      </c>
      <c r="H10" s="12" t="s">
        <v>346</v>
      </c>
      <c r="I10" s="11" t="s">
        <v>382</v>
      </c>
      <c r="J10" s="12" t="s">
        <v>83</v>
      </c>
      <c r="K10" s="12" t="s">
        <v>98</v>
      </c>
      <c r="L10" s="12" t="s">
        <v>104</v>
      </c>
      <c r="M10" s="12" t="s">
        <v>107</v>
      </c>
      <c r="N10" s="12" t="s">
        <v>119</v>
      </c>
      <c r="O10" s="11" t="s">
        <v>374</v>
      </c>
      <c r="P10" s="12" t="s">
        <v>351</v>
      </c>
      <c r="Q10" s="12" t="s">
        <v>353</v>
      </c>
      <c r="R10" s="12" t="s">
        <v>128</v>
      </c>
      <c r="S10" s="12" t="s">
        <v>137</v>
      </c>
    </row>
    <row r="11" spans="1:19" ht="23.25" customHeight="1">
      <c r="A11" s="10" t="str">
        <f t="shared" si="1"/>
        <v>高一</v>
      </c>
      <c r="B11" s="10" t="str">
        <f>IF(COUNTIF($A$5:$A11,$A11)=1,$A11&amp;"首",IF(COUNTIF($A$5:$A11,$A11)=COUNTIF($A:$A,$A11),$A11&amp;"尾",""))</f>
        <v/>
      </c>
      <c r="C11" s="10" t="str">
        <f t="shared" si="2"/>
        <v/>
      </c>
      <c r="D11" s="11">
        <v>107</v>
      </c>
      <c r="E11" s="12" t="s">
        <v>379</v>
      </c>
      <c r="F11" s="12" t="s">
        <v>166</v>
      </c>
      <c r="G11" s="12" t="s">
        <v>59</v>
      </c>
      <c r="H11" s="12" t="s">
        <v>70</v>
      </c>
      <c r="I11" s="11" t="s">
        <v>383</v>
      </c>
      <c r="J11" s="12" t="s">
        <v>79</v>
      </c>
      <c r="K11" s="12" t="s">
        <v>166</v>
      </c>
      <c r="L11" s="12" t="s">
        <v>104</v>
      </c>
      <c r="M11" s="12" t="s">
        <v>105</v>
      </c>
      <c r="N11" s="12" t="s">
        <v>115</v>
      </c>
      <c r="O11" s="11" t="s">
        <v>374</v>
      </c>
      <c r="P11" s="12" t="s">
        <v>351</v>
      </c>
      <c r="Q11" s="12" t="s">
        <v>353</v>
      </c>
      <c r="R11" s="12" t="s">
        <v>128</v>
      </c>
      <c r="S11" s="12" t="s">
        <v>137</v>
      </c>
    </row>
    <row r="12" spans="1:19" ht="23.25" customHeight="1">
      <c r="A12" s="10" t="str">
        <f t="shared" si="1"/>
        <v>高一</v>
      </c>
      <c r="B12" s="10" t="str">
        <f>IF(COUNTIF($A$5:$A12,$A12)=1,$A12&amp;"首",IF(COUNTIF($A$5:$A12,$A12)=COUNTIF($A:$A,$A12),$A12&amp;"尾",""))</f>
        <v>高一尾</v>
      </c>
      <c r="C12" s="10">
        <f t="shared" si="2"/>
        <v>12</v>
      </c>
      <c r="D12" s="11">
        <v>108</v>
      </c>
      <c r="E12" s="12" t="s">
        <v>379</v>
      </c>
      <c r="F12" s="12" t="s">
        <v>139</v>
      </c>
      <c r="G12" s="12" t="s">
        <v>139</v>
      </c>
      <c r="H12" s="12" t="s">
        <v>347</v>
      </c>
      <c r="I12" s="12" t="s">
        <v>349</v>
      </c>
      <c r="J12" s="11" t="s">
        <v>377</v>
      </c>
      <c r="K12" s="12" t="s">
        <v>95</v>
      </c>
      <c r="L12" s="12" t="s">
        <v>104</v>
      </c>
      <c r="M12" s="12" t="s">
        <v>107</v>
      </c>
      <c r="N12" s="12" t="s">
        <v>115</v>
      </c>
      <c r="O12" s="11" t="s">
        <v>374</v>
      </c>
      <c r="P12" s="12" t="s">
        <v>351</v>
      </c>
      <c r="Q12" s="12" t="s">
        <v>353</v>
      </c>
      <c r="R12" s="12" t="s">
        <v>128</v>
      </c>
      <c r="S12" s="12" t="s">
        <v>137</v>
      </c>
    </row>
    <row r="13" spans="1:19" ht="23.25" customHeight="1">
      <c r="A13" s="10" t="str">
        <f t="shared" si="1"/>
        <v>高二</v>
      </c>
      <c r="B13" s="10" t="str">
        <f>IF(COUNTIF($A$5:$A13,$A13)=1,$A13&amp;"首",IF(COUNTIF($A$5:$A13,$A13)=COUNTIF($A:$A,$A13),$A13&amp;"尾",""))</f>
        <v>高二首</v>
      </c>
      <c r="C13" s="10">
        <f t="shared" si="2"/>
        <v>13</v>
      </c>
      <c r="D13" s="13">
        <v>201</v>
      </c>
      <c r="E13" s="14" t="s">
        <v>384</v>
      </c>
      <c r="F13" s="15" t="s">
        <v>171</v>
      </c>
      <c r="G13" s="15" t="s">
        <v>139</v>
      </c>
      <c r="H13" s="15" t="s">
        <v>147</v>
      </c>
      <c r="I13" s="15" t="s">
        <v>157</v>
      </c>
      <c r="J13" s="15"/>
      <c r="K13" s="15"/>
      <c r="L13" s="15"/>
      <c r="M13" s="15" t="s">
        <v>171</v>
      </c>
      <c r="N13" s="15" t="s">
        <v>177</v>
      </c>
      <c r="O13" s="15" t="s">
        <v>180</v>
      </c>
      <c r="P13" s="15"/>
      <c r="Q13" s="15"/>
      <c r="R13" s="15"/>
      <c r="S13" s="15" t="s">
        <v>183</v>
      </c>
    </row>
    <row r="14" spans="1:19" ht="23.25" customHeight="1">
      <c r="A14" s="10" t="str">
        <f t="shared" si="1"/>
        <v>高二</v>
      </c>
      <c r="B14" s="10" t="str">
        <f>IF(COUNTIF($A$5:$A14,$A14)=1,$A14&amp;"首",IF(COUNTIF($A$5:$A14,$A14)=COUNTIF($A:$A,$A14),$A14&amp;"尾",""))</f>
        <v/>
      </c>
      <c r="C14" s="10" t="str">
        <f t="shared" si="2"/>
        <v/>
      </c>
      <c r="D14" s="13">
        <v>202</v>
      </c>
      <c r="E14" s="16" t="s">
        <v>385</v>
      </c>
      <c r="F14" s="15" t="s">
        <v>149</v>
      </c>
      <c r="G14" s="15" t="s">
        <v>141</v>
      </c>
      <c r="H14" s="15" t="s">
        <v>149</v>
      </c>
      <c r="I14" s="15" t="s">
        <v>159</v>
      </c>
      <c r="J14" s="15"/>
      <c r="K14" s="15"/>
      <c r="L14" s="20" t="s">
        <v>170</v>
      </c>
      <c r="M14" s="20" t="s">
        <v>174</v>
      </c>
      <c r="N14" s="15" t="s">
        <v>177</v>
      </c>
      <c r="O14" s="15" t="s">
        <v>180</v>
      </c>
      <c r="P14" s="15"/>
      <c r="Q14" s="15"/>
      <c r="R14" s="15"/>
      <c r="S14" s="15" t="s">
        <v>183</v>
      </c>
    </row>
    <row r="15" spans="1:19" ht="23.25" customHeight="1">
      <c r="A15" s="10" t="str">
        <f t="shared" si="1"/>
        <v>高二</v>
      </c>
      <c r="B15" s="10" t="str">
        <f>IF(COUNTIF($A$5:$A15,$A15)=1,$A15&amp;"首",IF(COUNTIF($A$5:$A15,$A15)=COUNTIF($A:$A,$A15),$A15&amp;"尾",""))</f>
        <v/>
      </c>
      <c r="C15" s="10" t="str">
        <f t="shared" si="2"/>
        <v/>
      </c>
      <c r="D15" s="13">
        <v>203</v>
      </c>
      <c r="E15" s="14" t="s">
        <v>386</v>
      </c>
      <c r="F15" s="15" t="s">
        <v>142</v>
      </c>
      <c r="G15" s="15" t="s">
        <v>142</v>
      </c>
      <c r="H15" s="15" t="s">
        <v>151</v>
      </c>
      <c r="I15" s="15" t="s">
        <v>160</v>
      </c>
      <c r="J15" s="15"/>
      <c r="K15" s="15"/>
      <c r="L15" s="15" t="s">
        <v>168</v>
      </c>
      <c r="M15" s="15"/>
      <c r="N15" s="15" t="s">
        <v>117</v>
      </c>
      <c r="O15" s="15" t="s">
        <v>180</v>
      </c>
      <c r="P15" s="15"/>
      <c r="Q15" s="15"/>
      <c r="R15" s="15"/>
      <c r="S15" s="15" t="s">
        <v>183</v>
      </c>
    </row>
    <row r="16" spans="1:19" ht="23.25" customHeight="1">
      <c r="A16" s="10" t="str">
        <f t="shared" si="1"/>
        <v>高二</v>
      </c>
      <c r="B16" s="10" t="str">
        <f>IF(COUNTIF($A$5:$A16,$A16)=1,$A16&amp;"首",IF(COUNTIF($A$5:$A16,$A16)=COUNTIF($A:$A,$A16),$A16&amp;"尾",""))</f>
        <v/>
      </c>
      <c r="C16" s="10" t="str">
        <f t="shared" si="2"/>
        <v/>
      </c>
      <c r="D16" s="13">
        <v>204</v>
      </c>
      <c r="E16" s="17" t="s">
        <v>387</v>
      </c>
      <c r="F16" s="15" t="s">
        <v>152</v>
      </c>
      <c r="G16" s="15" t="s">
        <v>145</v>
      </c>
      <c r="H16" s="15" t="s">
        <v>152</v>
      </c>
      <c r="I16" s="15" t="s">
        <v>161</v>
      </c>
      <c r="J16" s="15" t="s">
        <v>163</v>
      </c>
      <c r="K16" s="15"/>
      <c r="L16" s="15" t="s">
        <v>170</v>
      </c>
      <c r="M16" s="15"/>
      <c r="N16" s="15"/>
      <c r="O16" s="15" t="s">
        <v>123</v>
      </c>
      <c r="P16" s="15"/>
      <c r="Q16" s="15"/>
      <c r="R16" s="15"/>
      <c r="S16" s="15" t="s">
        <v>185</v>
      </c>
    </row>
    <row r="17" spans="1:19" ht="23.25" customHeight="1">
      <c r="A17" s="10" t="str">
        <f t="shared" si="1"/>
        <v>高二</v>
      </c>
      <c r="B17" s="10" t="str">
        <f>IF(COUNTIF($A$5:$A17,$A17)=1,$A17&amp;"首",IF(COUNTIF($A$5:$A17,$A17)=COUNTIF($A:$A,$A17),$A17&amp;"尾",""))</f>
        <v>高二尾</v>
      </c>
      <c r="C17" s="10">
        <f t="shared" si="2"/>
        <v>17</v>
      </c>
      <c r="D17" s="13">
        <v>205</v>
      </c>
      <c r="E17" s="16" t="s">
        <v>388</v>
      </c>
      <c r="F17" s="15" t="s">
        <v>154</v>
      </c>
      <c r="G17" s="15" t="s">
        <v>146</v>
      </c>
      <c r="H17" s="15" t="s">
        <v>154</v>
      </c>
      <c r="I17" s="15" t="s">
        <v>162</v>
      </c>
      <c r="J17" s="15" t="s">
        <v>165</v>
      </c>
      <c r="K17" s="20" t="s">
        <v>166</v>
      </c>
      <c r="L17" s="15" t="s">
        <v>168</v>
      </c>
      <c r="M17" s="20" t="s">
        <v>174</v>
      </c>
      <c r="N17" s="15"/>
      <c r="O17" s="15" t="s">
        <v>123</v>
      </c>
      <c r="P17" s="15"/>
      <c r="Q17" s="15"/>
      <c r="R17" s="15"/>
      <c r="S17" s="15" t="s">
        <v>185</v>
      </c>
    </row>
    <row r="18" spans="1:19" ht="23.25" customHeight="1">
      <c r="A18" s="10" t="str">
        <f t="shared" si="1"/>
        <v>高三</v>
      </c>
      <c r="B18" s="10" t="str">
        <f>IF(COUNTIF($A$5:$A18,$A18)=1,$A18&amp;"首",IF(COUNTIF($A$5:$A18,$A18)=COUNTIF($A:$A,$A18),$A18&amp;"尾",""))</f>
        <v>高三首</v>
      </c>
      <c r="C18" s="10">
        <f t="shared" si="2"/>
        <v>18</v>
      </c>
      <c r="D18" s="13">
        <v>301</v>
      </c>
      <c r="E18" s="14" t="s">
        <v>384</v>
      </c>
      <c r="F18" s="15" t="s">
        <v>199</v>
      </c>
      <c r="G18" s="15" t="s">
        <v>186</v>
      </c>
      <c r="H18" s="15" t="s">
        <v>199</v>
      </c>
      <c r="I18" s="15" t="s">
        <v>210</v>
      </c>
      <c r="J18" s="15"/>
      <c r="K18" s="15"/>
      <c r="L18" s="15"/>
      <c r="M18" s="15" t="s">
        <v>11</v>
      </c>
      <c r="N18" s="15" t="s">
        <v>234</v>
      </c>
      <c r="O18" s="15" t="s">
        <v>238</v>
      </c>
      <c r="P18" s="21"/>
      <c r="Q18" s="21"/>
      <c r="R18" s="21"/>
      <c r="S18" s="15" t="s">
        <v>242</v>
      </c>
    </row>
    <row r="19" spans="1:19" ht="23.25" customHeight="1">
      <c r="A19" s="10" t="str">
        <f t="shared" si="1"/>
        <v>高三</v>
      </c>
      <c r="B19" s="10" t="str">
        <f>IF(COUNTIF($A$5:$A19,$A19)=1,$A19&amp;"首",IF(COUNTIF($A$5:$A19,$A19)=COUNTIF($A:$A,$A19),$A19&amp;"尾",""))</f>
        <v/>
      </c>
      <c r="C19" s="10" t="str">
        <f t="shared" si="2"/>
        <v/>
      </c>
      <c r="D19" s="13">
        <v>302</v>
      </c>
      <c r="E19" s="18" t="s">
        <v>384</v>
      </c>
      <c r="F19" s="15" t="s">
        <v>234</v>
      </c>
      <c r="G19" s="15" t="s">
        <v>189</v>
      </c>
      <c r="H19" s="15" t="s">
        <v>201</v>
      </c>
      <c r="I19" s="15" t="s">
        <v>212</v>
      </c>
      <c r="J19" s="15"/>
      <c r="K19" s="15"/>
      <c r="L19" s="15"/>
      <c r="M19" s="15" t="s">
        <v>233</v>
      </c>
      <c r="N19" s="15" t="s">
        <v>234</v>
      </c>
      <c r="O19" s="15" t="s">
        <v>240</v>
      </c>
      <c r="P19" s="21"/>
      <c r="Q19" s="21"/>
      <c r="R19" s="21"/>
      <c r="S19" s="15" t="s">
        <v>244</v>
      </c>
    </row>
    <row r="20" spans="1:19" ht="23.25" customHeight="1">
      <c r="A20" s="10" t="str">
        <f t="shared" si="1"/>
        <v>高三</v>
      </c>
      <c r="B20" s="10" t="str">
        <f>IF(COUNTIF($A$5:$A20,$A20)=1,$A20&amp;"首",IF(COUNTIF($A$5:$A20,$A20)=COUNTIF($A:$A,$A20),$A20&amp;"尾",""))</f>
        <v/>
      </c>
      <c r="C20" s="10" t="str">
        <f t="shared" si="2"/>
        <v/>
      </c>
      <c r="D20" s="13">
        <v>303</v>
      </c>
      <c r="E20" s="14" t="s">
        <v>386</v>
      </c>
      <c r="F20" s="15" t="s">
        <v>202</v>
      </c>
      <c r="G20" s="15" t="s">
        <v>190</v>
      </c>
      <c r="H20" s="15" t="s">
        <v>202</v>
      </c>
      <c r="I20" s="15" t="s">
        <v>213</v>
      </c>
      <c r="J20" s="15"/>
      <c r="K20" s="15"/>
      <c r="L20" s="15" t="s">
        <v>227</v>
      </c>
      <c r="M20" s="15"/>
      <c r="N20" s="15" t="s">
        <v>236</v>
      </c>
      <c r="O20" s="15" t="s">
        <v>240</v>
      </c>
      <c r="P20" s="21"/>
      <c r="Q20" s="21"/>
      <c r="R20" s="21"/>
      <c r="S20" s="15" t="s">
        <v>244</v>
      </c>
    </row>
    <row r="21" spans="1:19" ht="23.25" customHeight="1">
      <c r="A21" s="10" t="str">
        <f t="shared" si="1"/>
        <v>高三</v>
      </c>
      <c r="B21" s="10" t="str">
        <f>IF(COUNTIF($A$5:$A21,$A21)=1,$A21&amp;"首",IF(COUNTIF($A$5:$A21,$A21)=COUNTIF($A:$A,$A21),$A21&amp;"尾",""))</f>
        <v/>
      </c>
      <c r="C21" s="10" t="str">
        <f t="shared" si="2"/>
        <v/>
      </c>
      <c r="D21" s="13">
        <v>304</v>
      </c>
      <c r="E21" s="17" t="s">
        <v>386</v>
      </c>
      <c r="F21" s="15" t="s">
        <v>13</v>
      </c>
      <c r="G21" s="15" t="s">
        <v>191</v>
      </c>
      <c r="H21" s="15" t="s">
        <v>203</v>
      </c>
      <c r="I21" s="15" t="s">
        <v>214</v>
      </c>
      <c r="J21" s="15"/>
      <c r="K21" s="15"/>
      <c r="L21" s="15" t="s">
        <v>227</v>
      </c>
      <c r="M21" s="15"/>
      <c r="N21" s="15" t="s">
        <v>236</v>
      </c>
      <c r="O21" s="15" t="s">
        <v>13</v>
      </c>
      <c r="P21" s="21"/>
      <c r="Q21" s="21"/>
      <c r="R21" s="21"/>
      <c r="S21" s="15" t="s">
        <v>244</v>
      </c>
    </row>
    <row r="22" spans="1:19" ht="23.25" customHeight="1">
      <c r="A22" s="10" t="str">
        <f t="shared" si="1"/>
        <v>高三</v>
      </c>
      <c r="B22" s="10" t="str">
        <f>IF(COUNTIF($A$5:$A22,$A22)=1,$A22&amp;"首",IF(COUNTIF($A$5:$A22,$A22)=COUNTIF($A:$A,$A22),$A22&amp;"尾",""))</f>
        <v/>
      </c>
      <c r="C22" s="10" t="str">
        <f t="shared" si="2"/>
        <v/>
      </c>
      <c r="D22" s="13">
        <v>305</v>
      </c>
      <c r="E22" s="18" t="s">
        <v>386</v>
      </c>
      <c r="F22" s="15" t="s">
        <v>192</v>
      </c>
      <c r="G22" s="15" t="s">
        <v>192</v>
      </c>
      <c r="H22" s="15" t="s">
        <v>204</v>
      </c>
      <c r="I22" s="15" t="s">
        <v>215</v>
      </c>
      <c r="J22" s="15"/>
      <c r="K22" s="15"/>
      <c r="L22" s="15" t="s">
        <v>229</v>
      </c>
      <c r="M22" s="15"/>
      <c r="N22" s="15" t="s">
        <v>237</v>
      </c>
      <c r="O22" s="15" t="s">
        <v>238</v>
      </c>
      <c r="P22" s="21"/>
      <c r="Q22" s="21"/>
      <c r="R22" s="21"/>
      <c r="S22" s="15" t="s">
        <v>244</v>
      </c>
    </row>
    <row r="23" spans="1:19" ht="23.25" customHeight="1">
      <c r="A23" s="10" t="str">
        <f t="shared" si="1"/>
        <v>高三</v>
      </c>
      <c r="B23" s="10" t="str">
        <f>IF(COUNTIF($A$5:$A23,$A23)=1,$A23&amp;"首",IF(COUNTIF($A$5:$A23,$A23)=COUNTIF($A:$A,$A23),$A23&amp;"尾",""))</f>
        <v/>
      </c>
      <c r="C23" s="10" t="str">
        <f t="shared" si="2"/>
        <v/>
      </c>
      <c r="D23" s="13">
        <v>306</v>
      </c>
      <c r="E23" s="18" t="s">
        <v>389</v>
      </c>
      <c r="F23" s="15" t="s">
        <v>237</v>
      </c>
      <c r="G23" s="15" t="s">
        <v>194</v>
      </c>
      <c r="H23" s="15" t="s">
        <v>205</v>
      </c>
      <c r="I23" s="15" t="s">
        <v>216</v>
      </c>
      <c r="J23" s="15"/>
      <c r="K23" s="15"/>
      <c r="L23" s="15" t="s">
        <v>230</v>
      </c>
      <c r="M23" s="15" t="s">
        <v>233</v>
      </c>
      <c r="N23" s="15" t="s">
        <v>237</v>
      </c>
      <c r="O23" s="15"/>
      <c r="P23" s="21"/>
      <c r="Q23" s="21"/>
      <c r="R23" s="21"/>
      <c r="S23" s="15" t="s">
        <v>244</v>
      </c>
    </row>
    <row r="24" spans="1:19" ht="23.25" customHeight="1">
      <c r="A24" s="10" t="str">
        <f t="shared" si="1"/>
        <v>高三</v>
      </c>
      <c r="B24" s="10" t="str">
        <f>IF(COUNTIF($A$5:$A24,$A24)=1,$A24&amp;"首",IF(COUNTIF($A$5:$A24,$A24)=COUNTIF($A:$A,$A24),$A24&amp;"尾",""))</f>
        <v/>
      </c>
      <c r="C24" s="10" t="str">
        <f t="shared" si="2"/>
        <v/>
      </c>
      <c r="D24" s="13">
        <v>307</v>
      </c>
      <c r="E24" s="14" t="s">
        <v>387</v>
      </c>
      <c r="F24" s="15" t="s">
        <v>221</v>
      </c>
      <c r="G24" s="15" t="s">
        <v>195</v>
      </c>
      <c r="H24" s="15" t="s">
        <v>206</v>
      </c>
      <c r="I24" s="15" t="s">
        <v>217</v>
      </c>
      <c r="J24" s="15" t="s">
        <v>221</v>
      </c>
      <c r="K24" s="15"/>
      <c r="L24" s="15" t="s">
        <v>230</v>
      </c>
      <c r="M24" s="15"/>
      <c r="N24" s="15"/>
      <c r="O24" s="15" t="s">
        <v>122</v>
      </c>
      <c r="P24" s="21"/>
      <c r="Q24" s="21"/>
      <c r="R24" s="21"/>
      <c r="S24" s="15" t="s">
        <v>245</v>
      </c>
    </row>
    <row r="25" spans="1:19" ht="23.25" customHeight="1">
      <c r="A25" s="10" t="str">
        <f t="shared" si="1"/>
        <v>高三</v>
      </c>
      <c r="B25" s="10" t="str">
        <f>IF(COUNTIF($A$5:$A25,$A25)=1,$A25&amp;"首",IF(COUNTIF($A$5:$A25,$A25)=COUNTIF($A:$A,$A25),$A25&amp;"尾",""))</f>
        <v/>
      </c>
      <c r="C25" s="10" t="str">
        <f t="shared" si="2"/>
        <v/>
      </c>
      <c r="D25" s="13">
        <v>308</v>
      </c>
      <c r="E25" s="18" t="s">
        <v>387</v>
      </c>
      <c r="F25" s="15" t="s">
        <v>207</v>
      </c>
      <c r="G25" s="15" t="s">
        <v>196</v>
      </c>
      <c r="H25" s="15" t="s">
        <v>207</v>
      </c>
      <c r="I25" s="15" t="s">
        <v>218</v>
      </c>
      <c r="J25" s="15" t="s">
        <v>223</v>
      </c>
      <c r="K25" s="15"/>
      <c r="L25" s="15" t="s">
        <v>231</v>
      </c>
      <c r="M25" s="15"/>
      <c r="N25" s="15"/>
      <c r="O25" s="15" t="s">
        <v>122</v>
      </c>
      <c r="P25" s="21"/>
      <c r="Q25" s="21"/>
      <c r="R25" s="21"/>
      <c r="S25" s="15" t="s">
        <v>245</v>
      </c>
    </row>
    <row r="26" spans="1:19" ht="23.25" customHeight="1">
      <c r="A26" s="10" t="str">
        <f t="shared" si="1"/>
        <v>高三</v>
      </c>
      <c r="B26" s="10" t="str">
        <f>IF(COUNTIF($A$5:$A26,$A26)=1,$A26&amp;"首",IF(COUNTIF($A$5:$A26,$A26)=COUNTIF($A:$A,$A26),$A26&amp;"尾",""))</f>
        <v/>
      </c>
      <c r="C26" s="10" t="str">
        <f t="shared" si="2"/>
        <v/>
      </c>
      <c r="D26" s="13">
        <v>309</v>
      </c>
      <c r="E26" s="18" t="s">
        <v>387</v>
      </c>
      <c r="F26" s="15" t="s">
        <v>229</v>
      </c>
      <c r="G26" s="15" t="s">
        <v>197</v>
      </c>
      <c r="H26" s="15" t="s">
        <v>208</v>
      </c>
      <c r="I26" s="15" t="s">
        <v>219</v>
      </c>
      <c r="J26" s="15" t="s">
        <v>224</v>
      </c>
      <c r="K26" s="15"/>
      <c r="L26" s="15" t="s">
        <v>229</v>
      </c>
      <c r="M26" s="15"/>
      <c r="N26" s="15"/>
      <c r="O26" s="15" t="s">
        <v>120</v>
      </c>
      <c r="P26" s="21"/>
      <c r="Q26" s="21"/>
      <c r="R26" s="21"/>
      <c r="S26" s="15" t="s">
        <v>245</v>
      </c>
    </row>
    <row r="27" spans="1:19" ht="23.25" customHeight="1">
      <c r="A27" s="10" t="str">
        <f t="shared" si="1"/>
        <v>高三</v>
      </c>
      <c r="B27" s="10" t="str">
        <f>IF(COUNTIF($A$5:$A27,$A27)=1,$A27&amp;"首",IF(COUNTIF($A$5:$A27,$A27)=COUNTIF($A:$A,$A27),$A27&amp;"尾",""))</f>
        <v>高三尾</v>
      </c>
      <c r="C27" s="10">
        <f t="shared" si="2"/>
        <v>27</v>
      </c>
      <c r="D27" s="13">
        <v>310</v>
      </c>
      <c r="E27" s="19" t="s">
        <v>388</v>
      </c>
      <c r="F27" s="15" t="s">
        <v>231</v>
      </c>
      <c r="G27" s="15" t="s">
        <v>198</v>
      </c>
      <c r="H27" s="15" t="s">
        <v>209</v>
      </c>
      <c r="I27" s="15" t="s">
        <v>220</v>
      </c>
      <c r="J27" s="15" t="s">
        <v>225</v>
      </c>
      <c r="K27" s="15" t="s">
        <v>15</v>
      </c>
      <c r="L27" s="15" t="s">
        <v>231</v>
      </c>
      <c r="M27" s="15" t="s">
        <v>11</v>
      </c>
      <c r="N27" s="15"/>
      <c r="O27" s="15" t="s">
        <v>13</v>
      </c>
      <c r="P27" s="21"/>
      <c r="Q27" s="21"/>
      <c r="R27" s="21"/>
      <c r="S27" s="15" t="s">
        <v>245</v>
      </c>
    </row>
  </sheetData>
  <mergeCells count="2">
    <mergeCell ref="D3:E3"/>
    <mergeCell ref="D4:E4"/>
  </mergeCells>
  <phoneticPr fontId="53" type="noConversion"/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7" sqref="D7"/>
    </sheetView>
  </sheetViews>
  <sheetFormatPr defaultColWidth="9" defaultRowHeight="14.25"/>
  <cols>
    <col min="1" max="1" width="9" style="1"/>
    <col min="2" max="2" width="13.375" customWidth="1"/>
    <col min="3" max="3" width="10.25" style="2" customWidth="1"/>
    <col min="4" max="4" width="24.375" style="2" customWidth="1"/>
    <col min="5" max="5" width="12.125" customWidth="1"/>
  </cols>
  <sheetData>
    <row r="1" spans="1:5" ht="23.25" customHeight="1">
      <c r="A1" s="3" t="s">
        <v>362</v>
      </c>
      <c r="B1" s="3" t="s">
        <v>390</v>
      </c>
      <c r="C1" s="3" t="s">
        <v>3</v>
      </c>
      <c r="D1" s="3" t="s">
        <v>391</v>
      </c>
      <c r="E1" s="4" t="s">
        <v>392</v>
      </c>
    </row>
    <row r="2" spans="1:5" ht="18.75" customHeight="1">
      <c r="A2" s="1" t="str">
        <f>CHOOSE(VALUE(MID($C2,1,1)),"高一","高二","高三")</f>
        <v>高二</v>
      </c>
      <c r="B2" s="5" t="s">
        <v>393</v>
      </c>
      <c r="C2" s="6">
        <v>202</v>
      </c>
      <c r="D2" s="6" t="s">
        <v>394</v>
      </c>
      <c r="E2" s="6">
        <v>5</v>
      </c>
    </row>
    <row r="3" spans="1:5" ht="18.75" customHeight="1">
      <c r="A3" s="1" t="str">
        <f t="shared" ref="A3:A4" si="0">CHOOSE(VALUE(MID($C3,1,1)),"高一","高二","高三")</f>
        <v>高二</v>
      </c>
      <c r="B3" s="5" t="s">
        <v>395</v>
      </c>
      <c r="C3" s="6">
        <v>202</v>
      </c>
      <c r="D3" s="6" t="s">
        <v>396</v>
      </c>
      <c r="E3" s="6">
        <v>5</v>
      </c>
    </row>
    <row r="4" spans="1:5" ht="18.75" customHeight="1">
      <c r="A4" s="1" t="str">
        <f t="shared" si="0"/>
        <v>高二</v>
      </c>
      <c r="B4" s="6" t="s">
        <v>397</v>
      </c>
      <c r="C4" s="6">
        <v>205</v>
      </c>
      <c r="D4" s="6" t="s">
        <v>398</v>
      </c>
      <c r="E4" s="6">
        <v>5</v>
      </c>
    </row>
    <row r="5" spans="1:5" ht="18.75" customHeight="1"/>
    <row r="6" spans="1:5" ht="18.75" customHeight="1"/>
    <row r="7" spans="1:5" ht="18.75" customHeight="1"/>
    <row r="8" spans="1:5" ht="18.75" customHeight="1"/>
    <row r="9" spans="1:5" ht="18.75" customHeight="1"/>
    <row r="10" spans="1:5" ht="18.75" customHeight="1"/>
    <row r="11" spans="1:5" ht="18.75" customHeight="1"/>
    <row r="12" spans="1:5" ht="18.75" customHeight="1"/>
    <row r="13" spans="1:5" ht="18.75" customHeight="1"/>
    <row r="14" spans="1:5" ht="18.75" customHeight="1"/>
  </sheetData>
  <phoneticPr fontId="5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特殊处理</vt:lpstr>
      <vt:lpstr>高一课表</vt:lpstr>
      <vt:lpstr>高二课表</vt:lpstr>
      <vt:lpstr>高三课表</vt:lpstr>
      <vt:lpstr>总课表</vt:lpstr>
      <vt:lpstr>调整</vt:lpstr>
      <vt:lpstr>教师</vt:lpstr>
      <vt:lpstr>任课</vt:lpstr>
      <vt:lpstr>组合课</vt:lpstr>
      <vt:lpstr>bjjc</vt:lpstr>
    </vt:vector>
  </TitlesOfParts>
  <Company>Win10ZhiJia.Net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GHOST580.COM</dc:creator>
  <cp:lastModifiedBy>Administrator</cp:lastModifiedBy>
  <cp:lastPrinted>2021-03-09T01:11:00Z</cp:lastPrinted>
  <dcterms:created xsi:type="dcterms:W3CDTF">2020-01-26T07:41:00Z</dcterms:created>
  <dcterms:modified xsi:type="dcterms:W3CDTF">2021-03-12T00:41:36Z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